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онт" sheetId="16" r:id="rId2"/>
    <sheet name="Лист1" sheetId="17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21" i="15" l="1"/>
  <c r="D12" i="15" l="1"/>
  <c r="E25" i="16" l="1"/>
  <c r="D11" i="15" l="1"/>
  <c r="D20" i="15" s="1"/>
  <c r="D9" i="15" l="1"/>
  <c r="D72" i="15" s="1"/>
  <c r="D15" i="15" l="1"/>
  <c r="D38" i="15"/>
  <c r="D19" i="15" l="1"/>
  <c r="D67" i="15"/>
  <c r="D57" i="15"/>
  <c r="D68" i="15"/>
  <c r="D64" i="15"/>
  <c r="D58" i="15"/>
  <c r="D54" i="15"/>
  <c r="D48" i="15"/>
  <c r="D47" i="15"/>
  <c r="D44" i="15"/>
  <c r="D37" i="15"/>
  <c r="D73" i="15"/>
  <c r="D18" i="15" l="1"/>
  <c r="D55" i="15"/>
  <c r="D59" i="15" s="1"/>
  <c r="D45" i="15"/>
  <c r="D49" i="15" s="1"/>
  <c r="D65" i="15"/>
  <c r="D69" i="15" s="1"/>
  <c r="D74" i="15"/>
  <c r="D75" i="15" s="1"/>
  <c r="D39" i="15"/>
  <c r="D76" i="15" l="1"/>
  <c r="D77" i="15" s="1"/>
  <c r="D78" i="15" l="1"/>
</calcChain>
</file>

<file path=xl/sharedStrings.xml><?xml version="1.0" encoding="utf-8"?>
<sst xmlns="http://schemas.openxmlformats.org/spreadsheetml/2006/main" count="159" uniqueCount="132">
  <si>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</si>
  <si>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</si>
  <si>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</si>
  <si>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</si>
  <si>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</si>
  <si>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</si>
  <si>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</si>
  <si>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</si>
  <si>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</si>
  <si>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</si>
  <si>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</si>
  <si>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</si>
  <si>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</si>
  <si>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</si>
  <si>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</si>
  <si>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</si>
  <si>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</si>
  <si>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</si>
  <si>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</si>
  <si>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</si>
  <si>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</si>
  <si>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</si>
  <si>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</si>
  <si>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</si>
  <si>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</si>
  <si>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</si>
  <si>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</si>
  <si>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</si>
  <si>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</si>
  <si>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</si>
  <si>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</si>
  <si>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</si>
  <si>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</si>
  <si>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</si>
  <si>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</si>
  <si>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</si>
  <si>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</si>
  <si>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</si>
  <si>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</si>
  <si>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</si>
  <si>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</si>
  <si>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</si>
  <si>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</si>
  <si>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</si>
  <si>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</si>
  <si>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</si>
  <si>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</si>
  <si>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</si>
  <si>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</si>
  <si>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</si>
  <si>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</si>
  <si>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</si>
  <si>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</si>
  <si>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</si>
  <si>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</si>
  <si>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</si>
  <si>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</si>
  <si>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</si>
  <si>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</si>
  <si>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</si>
  <si>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</si>
  <si>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</si>
  <si>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</si>
  <si>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</si>
  <si>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</si>
  <si>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</si>
  <si>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</si>
  <si>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</si>
  <si>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</si>
  <si>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</si>
  <si>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</si>
  <si>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</si>
  <si>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</si>
  <si>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</si>
  <si>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</si>
  <si>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</si>
  <si>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</si>
  <si>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</si>
  <si>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</si>
  <si>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</si>
  <si>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</si>
  <si>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</si>
  <si>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</si>
  <si>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</si>
  <si>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</si>
  <si>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</si>
  <si>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</si>
  <si>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</si>
  <si>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</si>
  <si>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</si>
  <si>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</si>
  <si>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</si>
  <si>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</si>
  <si>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</si>
  <si>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</si>
  <si>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</si>
  <si>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</si>
  <si>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</si>
  <si>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</si>
  <si>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</si>
  <si>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</si>
  <si>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</si>
  <si>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</si>
  <si>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</si>
  <si>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 xml:space="preserve">Содержание жилого помещения 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</si>
  <si>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</si>
  <si>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</si>
  <si>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Обслуживание лифта</t>
  </si>
  <si>
    <t>Распечатка, доставка квитанций</t>
  </si>
  <si>
    <t>Обслуживание ОПУ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</si>
  <si>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</si>
  <si>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</si>
  <si>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</si>
  <si>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</si>
  <si>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Техническое обслуживание</t>
  </si>
  <si>
    <t>Обслуживание систем вентиляции</t>
  </si>
  <si>
    <t>Обслуживание ВДГО</t>
  </si>
  <si>
    <t>Наименование работ</t>
  </si>
  <si>
    <t>по вторникам с 9-00 до 10-00 (тел. 8(351) 225-35-70), либо на наш сайт в раздел ЗАДАТЬ ВОПРОС.</t>
  </si>
  <si>
    <t>Дезинсекция и дератизация</t>
  </si>
  <si>
    <t>Транспортные услуги по вывозу снега и мусора на субботниках</t>
  </si>
  <si>
    <t>ул. Громова, 7</t>
  </si>
  <si>
    <t>№ акта</t>
  </si>
  <si>
    <t>Дата</t>
  </si>
  <si>
    <t>Сумма</t>
  </si>
  <si>
    <t>31 декабря 2021 года</t>
  </si>
  <si>
    <t>01 января 2021 года</t>
  </si>
  <si>
    <t>Содержание ОИ</t>
  </si>
  <si>
    <t>Уборка придомовой территории ,ТКО</t>
  </si>
  <si>
    <t>Опиловка деревьев, вывоз порубочных остатков</t>
  </si>
  <si>
    <t>Санитарная уборка  мест общего пользования, благоустройство</t>
  </si>
  <si>
    <t>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</si>
</sst>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/>
    <xf numFmtId="0" fontId="0" fillId="0" borderId="1" xfId="0" applyBorder="1"/>
    <xf numFmtId="4" fontId="1" fillId="4" borderId="1" xfId="0" applyNumberFormat="1" applyFont="1" applyFill="1" applyBorder="1" applyAlignment="1">
      <alignment horizontal="right"/>
    </xf>
    <xf numFmtId="14" fontId="0" fillId="0" borderId="1" xfId="0" applyNumberFormat="1" applyBorder="1"/>
    <xf numFmtId="0" fontId="3" fillId="0" borderId="1" xfId="0" applyFont="1" applyBorder="1"/>
    <xf numFmtId="4" fontId="3" fillId="0" borderId="1" xfId="0" applyNumberFormat="1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vertical="distributed" wrapText="1"/>
    </xf>
    <xf numFmtId="0" fontId="4" fillId="0" borderId="1" xfId="0" applyFont="1" applyBorder="1"/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4" fontId="2" fillId="0" borderId="1" xfId="0" applyNumberFormat="1" applyFont="1" applyBorder="1" applyAlignment="1">
      <alignment horizontal="right"/>
    </xf>
    <xf numFmtId="0" fontId="5" fillId="0" borderId="1" xfId="0" applyFont="1" applyBorder="1"/>
    <xf numFmtId="4" fontId="5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8;&#1086;&#1084;&#1086;&#1074;&#1072;,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онт"/>
    </sheetNames>
    <sheetDataSet>
      <sheetData sheetId="0">
        <row r="19">
          <cell r="D19">
            <v>195417.01</v>
          </cell>
        </row>
        <row r="20">
          <cell r="D2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03"/>
  <sheetViews>
    <sheetView tabSelected="1" topLeftCell="A40" workbookViewId="0">
      <selection activeCell="H41" sqref="H41"/>
    </sheetView>
  </sheetViews>
  <sheetFormatPr defaultRowHeight="12.95" customHeight="1" x14ac:dyDescent="0.25"/>
  <cols>
    <col min="1" max="2" width="7.140625" style="1" customWidth="1"/>
    <col min="3" max="3" width="65" style="1" customWidth="1"/>
    <col min="4" max="4" width="25.855468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99</v>
      </c>
    </row>
    <row r="3" spans="1:11" ht="12.95" customHeight="1" x14ac:dyDescent="0.25">
      <c r="A3" s="1" t="s">
        <v>0</v>
      </c>
      <c r="C3" s="1" t="s">
        <v>126</v>
      </c>
    </row>
    <row r="4" spans="1:11" ht="12.95" customHeight="1" x14ac:dyDescent="0.25">
      <c r="A4" s="1" t="s">
        <v>1</v>
      </c>
      <c r="C4" s="1" t="s">
        <v>125</v>
      </c>
    </row>
    <row r="5" spans="1:11" ht="12.95" customHeight="1" x14ac:dyDescent="0.25">
      <c r="A5" s="1" t="s">
        <v>2</v>
      </c>
      <c r="C5" s="1" t="s">
        <v>121</v>
      </c>
    </row>
    <row r="7" spans="1:11" ht="12.95" customHeight="1" x14ac:dyDescent="0.25">
      <c r="A7" s="6" t="s">
        <v>3</v>
      </c>
      <c r="B7" s="30" t="s">
        <v>4</v>
      </c>
      <c r="C7" s="30"/>
      <c r="D7" s="7" t="s">
        <v>5</v>
      </c>
    </row>
    <row r="8" spans="1:11" ht="12.95" customHeight="1" x14ac:dyDescent="0.25">
      <c r="A8" s="8" t="s">
        <v>6</v>
      </c>
      <c r="B8" s="31" t="s">
        <v>104</v>
      </c>
      <c r="C8" s="31"/>
      <c r="D8" s="9"/>
    </row>
    <row r="9" spans="1:11" ht="12.95" customHeight="1" x14ac:dyDescent="0.25">
      <c r="A9" s="10" t="s">
        <v>7</v>
      </c>
      <c r="B9" s="32" t="s">
        <v>8</v>
      </c>
      <c r="C9" s="32"/>
      <c r="D9" s="11">
        <f>SUM(D10:D11)</f>
        <v>237055.22</v>
      </c>
    </row>
    <row r="10" spans="1:11" ht="12.95" customHeight="1" x14ac:dyDescent="0.25">
      <c r="A10" s="10" t="s">
        <v>9</v>
      </c>
      <c r="B10" s="12"/>
      <c r="C10" s="18" t="s">
        <v>110</v>
      </c>
      <c r="D10" s="20">
        <v>237055.22</v>
      </c>
    </row>
    <row r="11" spans="1:11" ht="12.95" customHeight="1" x14ac:dyDescent="0.25">
      <c r="A11" s="10" t="s">
        <v>10</v>
      </c>
      <c r="B11" s="13"/>
      <c r="C11" s="18" t="s">
        <v>11</v>
      </c>
      <c r="D11" s="20">
        <f>'[1]2018'!$D$20</f>
        <v>0</v>
      </c>
    </row>
    <row r="12" spans="1:11" ht="12.95" customHeight="1" x14ac:dyDescent="0.25">
      <c r="A12" s="10" t="s">
        <v>12</v>
      </c>
      <c r="B12" s="13" t="s">
        <v>13</v>
      </c>
      <c r="C12" s="13"/>
      <c r="D12" s="11">
        <f>SUM(D13:D14)</f>
        <v>2862196.02</v>
      </c>
      <c r="K12" s="16"/>
    </row>
    <row r="13" spans="1:11" ht="12.95" customHeight="1" x14ac:dyDescent="0.25">
      <c r="A13" s="10" t="s">
        <v>14</v>
      </c>
      <c r="B13" s="13"/>
      <c r="C13" s="18" t="s">
        <v>111</v>
      </c>
      <c r="D13" s="11">
        <v>2820196.02</v>
      </c>
    </row>
    <row r="14" spans="1:11" ht="12.95" customHeight="1" x14ac:dyDescent="0.25">
      <c r="A14" s="10" t="s">
        <v>15</v>
      </c>
      <c r="B14" s="13"/>
      <c r="C14" s="18" t="s">
        <v>16</v>
      </c>
      <c r="D14" s="11">
        <v>42000</v>
      </c>
    </row>
    <row r="15" spans="1:11" ht="12.95" customHeight="1" x14ac:dyDescent="0.25">
      <c r="A15" s="10" t="s">
        <v>17</v>
      </c>
      <c r="B15" s="13" t="s">
        <v>18</v>
      </c>
      <c r="C15" s="13"/>
      <c r="D15" s="11">
        <f>SUM(D16:D17)</f>
        <v>2597085.6</v>
      </c>
    </row>
    <row r="16" spans="1:11" ht="12.95" customHeight="1" x14ac:dyDescent="0.25">
      <c r="A16" s="10" t="s">
        <v>19</v>
      </c>
      <c r="B16" s="13"/>
      <c r="C16" s="18" t="s">
        <v>112</v>
      </c>
      <c r="D16" s="11">
        <v>2558585.6</v>
      </c>
    </row>
    <row r="17" spans="1:6" ht="12.95" customHeight="1" x14ac:dyDescent="0.25">
      <c r="A17" s="10" t="s">
        <v>20</v>
      </c>
      <c r="B17" s="13"/>
      <c r="C17" s="18" t="s">
        <v>21</v>
      </c>
      <c r="D17" s="11">
        <v>38500</v>
      </c>
    </row>
    <row r="18" spans="1:6" ht="12.95" customHeight="1" x14ac:dyDescent="0.25">
      <c r="A18" s="10" t="s">
        <v>22</v>
      </c>
      <c r="B18" s="32" t="s">
        <v>23</v>
      </c>
      <c r="C18" s="32"/>
      <c r="D18" s="11">
        <f>SUM(D19:D20)</f>
        <v>502165.64000000013</v>
      </c>
      <c r="E18" s="3"/>
    </row>
    <row r="19" spans="1:6" ht="12.95" customHeight="1" x14ac:dyDescent="0.25">
      <c r="A19" s="10" t="s">
        <v>24</v>
      </c>
      <c r="B19" s="13"/>
      <c r="C19" s="18" t="s">
        <v>113</v>
      </c>
      <c r="D19" s="11">
        <f>D10+D13-D16</f>
        <v>498665.64000000013</v>
      </c>
    </row>
    <row r="20" spans="1:6" ht="12.95" customHeight="1" x14ac:dyDescent="0.25">
      <c r="A20" s="10" t="s">
        <v>25</v>
      </c>
      <c r="B20" s="13"/>
      <c r="C20" s="18" t="s">
        <v>26</v>
      </c>
      <c r="D20" s="11">
        <f>D11+D14-D17</f>
        <v>3500</v>
      </c>
    </row>
    <row r="21" spans="1:6" ht="12.95" customHeight="1" x14ac:dyDescent="0.25">
      <c r="A21" s="10" t="s">
        <v>27</v>
      </c>
      <c r="B21" s="13" t="s">
        <v>28</v>
      </c>
      <c r="C21" s="13"/>
      <c r="D21" s="11">
        <f>D22+D24+D25+D26+D27+D28+D29+D30+D31+D32+D33+D34+D35+D36+D37+D38+D23</f>
        <v>3599698.1456000004</v>
      </c>
    </row>
    <row r="22" spans="1:6" ht="12.95" customHeight="1" x14ac:dyDescent="0.25">
      <c r="A22" s="10" t="s">
        <v>29</v>
      </c>
      <c r="B22" s="13"/>
      <c r="C22" s="18" t="s">
        <v>30</v>
      </c>
      <c r="D22" s="11">
        <v>975840.71</v>
      </c>
      <c r="F22" s="3"/>
    </row>
    <row r="23" spans="1:6" s="1" customFormat="1" ht="12.95" customHeight="1" x14ac:dyDescent="0.2">
      <c r="A23" s="10" t="s">
        <v>31</v>
      </c>
      <c r="B23" s="13"/>
      <c r="C23" s="18" t="s">
        <v>127</v>
      </c>
      <c r="D23" s="11">
        <v>95737.919999999998</v>
      </c>
      <c r="F23" s="27"/>
    </row>
    <row r="24" spans="1:6" s="1" customFormat="1" ht="12.95" customHeight="1" x14ac:dyDescent="0.25">
      <c r="A24" s="10" t="s">
        <v>32</v>
      </c>
      <c r="B24" s="12"/>
      <c r="C24" s="18" t="s">
        <v>114</v>
      </c>
      <c r="D24" s="17">
        <v>685722.85</v>
      </c>
      <c r="F24" s="28"/>
    </row>
    <row r="25" spans="1:6" s="1" customFormat="1" ht="12.95" customHeight="1" x14ac:dyDescent="0.2">
      <c r="A25" s="10" t="s">
        <v>33</v>
      </c>
      <c r="B25" s="13"/>
      <c r="C25" s="1" t="s">
        <v>107</v>
      </c>
      <c r="D25" s="20">
        <v>456006.97</v>
      </c>
      <c r="F25" s="27"/>
    </row>
    <row r="26" spans="1:6" s="1" customFormat="1" ht="12.95" customHeight="1" x14ac:dyDescent="0.2">
      <c r="A26" s="10" t="s">
        <v>34</v>
      </c>
      <c r="B26" s="13"/>
      <c r="C26" s="18" t="s">
        <v>128</v>
      </c>
      <c r="D26" s="26">
        <v>386541.85</v>
      </c>
    </row>
    <row r="27" spans="1:6" s="1" customFormat="1" ht="12.95" customHeight="1" x14ac:dyDescent="0.2">
      <c r="A27" s="10" t="s">
        <v>35</v>
      </c>
      <c r="B27" s="13"/>
      <c r="C27" s="29" t="s">
        <v>130</v>
      </c>
      <c r="D27" s="11">
        <v>429623.91</v>
      </c>
      <c r="F27" s="3"/>
    </row>
    <row r="28" spans="1:6" s="1" customFormat="1" ht="12.95" customHeight="1" x14ac:dyDescent="0.2">
      <c r="A28" s="10" t="s">
        <v>36</v>
      </c>
      <c r="B28" s="13"/>
      <c r="C28" s="29" t="s">
        <v>79</v>
      </c>
      <c r="D28" s="11">
        <v>93344.47</v>
      </c>
    </row>
    <row r="29" spans="1:6" s="1" customFormat="1" ht="12.95" customHeight="1" x14ac:dyDescent="0.2">
      <c r="A29" s="10" t="s">
        <v>37</v>
      </c>
      <c r="B29" s="13"/>
      <c r="C29" s="18" t="s">
        <v>115</v>
      </c>
      <c r="D29" s="20">
        <v>19147.580000000002</v>
      </c>
    </row>
    <row r="30" spans="1:6" s="1" customFormat="1" ht="12.95" customHeight="1" x14ac:dyDescent="0.2">
      <c r="A30" s="10" t="s">
        <v>88</v>
      </c>
      <c r="B30" s="13"/>
      <c r="C30" s="17" t="s">
        <v>119</v>
      </c>
      <c r="D30" s="20">
        <v>0</v>
      </c>
    </row>
    <row r="31" spans="1:6" s="1" customFormat="1" ht="12.95" customHeight="1" x14ac:dyDescent="0.2">
      <c r="A31" s="10" t="s">
        <v>38</v>
      </c>
      <c r="B31" s="13"/>
      <c r="C31" s="18" t="s">
        <v>108</v>
      </c>
      <c r="D31" s="11">
        <v>4617</v>
      </c>
    </row>
    <row r="32" spans="1:6" s="1" customFormat="1" ht="12.95" customHeight="1" x14ac:dyDescent="0.2">
      <c r="A32" s="10" t="s">
        <v>75</v>
      </c>
      <c r="B32" s="12"/>
      <c r="C32" s="17" t="s">
        <v>129</v>
      </c>
      <c r="D32" s="11">
        <v>17365</v>
      </c>
    </row>
    <row r="33" spans="1:4" s="1" customFormat="1" ht="12.95" customHeight="1" x14ac:dyDescent="0.2">
      <c r="A33" s="10" t="s">
        <v>78</v>
      </c>
      <c r="B33" s="12"/>
      <c r="C33" s="18" t="s">
        <v>120</v>
      </c>
      <c r="D33" s="11">
        <v>33080</v>
      </c>
    </row>
    <row r="34" spans="1:4" s="1" customFormat="1" ht="12.95" customHeight="1" x14ac:dyDescent="0.2">
      <c r="A34" s="10" t="s">
        <v>80</v>
      </c>
      <c r="B34" s="12"/>
      <c r="C34" s="18" t="s">
        <v>131</v>
      </c>
      <c r="D34" s="20">
        <v>0</v>
      </c>
    </row>
    <row r="35" spans="1:4" s="1" customFormat="1" ht="12.95" customHeight="1" x14ac:dyDescent="0.2">
      <c r="A35" s="10" t="s">
        <v>81</v>
      </c>
      <c r="B35" s="12"/>
      <c r="C35" s="18" t="s">
        <v>109</v>
      </c>
      <c r="D35" s="11">
        <v>39000</v>
      </c>
    </row>
    <row r="36" spans="1:4" s="1" customFormat="1" ht="12.95" customHeight="1" x14ac:dyDescent="0.2">
      <c r="A36" s="10" t="s">
        <v>82</v>
      </c>
      <c r="B36" s="12"/>
      <c r="C36" s="18" t="s">
        <v>116</v>
      </c>
      <c r="D36" s="11">
        <v>95737.919999999998</v>
      </c>
    </row>
    <row r="37" spans="1:4" s="1" customFormat="1" ht="12.95" customHeight="1" x14ac:dyDescent="0.2">
      <c r="A37" s="10" t="s">
        <v>83</v>
      </c>
      <c r="B37" s="12"/>
      <c r="C37" s="34" t="s">
        <v>76</v>
      </c>
      <c r="D37" s="35">
        <f>D15*1.5%</f>
        <v>38956.284</v>
      </c>
    </row>
    <row r="38" spans="1:4" s="1" customFormat="1" ht="12.95" customHeight="1" x14ac:dyDescent="0.2">
      <c r="A38" s="10" t="s">
        <v>84</v>
      </c>
      <c r="B38" s="12"/>
      <c r="C38" s="12" t="s">
        <v>39</v>
      </c>
      <c r="D38" s="11">
        <f>D12*0.08</f>
        <v>228975.68160000001</v>
      </c>
    </row>
    <row r="39" spans="1:4" s="1" customFormat="1" ht="12.95" customHeight="1" x14ac:dyDescent="0.2">
      <c r="A39" s="10" t="s">
        <v>40</v>
      </c>
      <c r="B39" s="12" t="s">
        <v>41</v>
      </c>
      <c r="C39" s="12"/>
      <c r="D39" s="11">
        <f>D15-D21</f>
        <v>-1002612.5456000003</v>
      </c>
    </row>
    <row r="40" spans="1:4" s="1" customFormat="1" ht="12.95" customHeight="1" x14ac:dyDescent="0.2">
      <c r="A40" s="14" t="s">
        <v>42</v>
      </c>
      <c r="B40" s="8" t="s">
        <v>100</v>
      </c>
      <c r="C40" s="8"/>
      <c r="D40" s="9"/>
    </row>
    <row r="41" spans="1:4" s="1" customFormat="1" ht="12.95" customHeight="1" x14ac:dyDescent="0.2">
      <c r="A41" s="10" t="s">
        <v>43</v>
      </c>
      <c r="B41" s="12" t="s">
        <v>8</v>
      </c>
      <c r="C41" s="12"/>
      <c r="D41" s="20">
        <v>20355.45</v>
      </c>
    </row>
    <row r="42" spans="1:4" s="1" customFormat="1" ht="12.95" customHeight="1" x14ac:dyDescent="0.2">
      <c r="A42" s="10" t="s">
        <v>44</v>
      </c>
      <c r="B42" s="12" t="s">
        <v>13</v>
      </c>
      <c r="C42" s="12"/>
      <c r="D42" s="11">
        <v>222339.68</v>
      </c>
    </row>
    <row r="43" spans="1:4" s="1" customFormat="1" ht="12.95" customHeight="1" x14ac:dyDescent="0.2">
      <c r="A43" s="10" t="s">
        <v>45</v>
      </c>
      <c r="B43" s="12" t="s">
        <v>18</v>
      </c>
      <c r="C43" s="12"/>
      <c r="D43" s="11">
        <v>199510.73</v>
      </c>
    </row>
    <row r="44" spans="1:4" s="1" customFormat="1" ht="12.95" customHeight="1" x14ac:dyDescent="0.2">
      <c r="A44" s="10" t="s">
        <v>46</v>
      </c>
      <c r="B44" s="12" t="s">
        <v>23</v>
      </c>
      <c r="C44" s="12"/>
      <c r="D44" s="11">
        <f>D41+D42-D43</f>
        <v>43184.399999999994</v>
      </c>
    </row>
    <row r="45" spans="1:4" s="1" customFormat="1" ht="12.95" customHeight="1" x14ac:dyDescent="0.2">
      <c r="A45" s="10" t="s">
        <v>47</v>
      </c>
      <c r="B45" s="12" t="s">
        <v>28</v>
      </c>
      <c r="C45" s="12"/>
      <c r="D45" s="11">
        <f>SUM(D46:D48)</f>
        <v>218276.74534999998</v>
      </c>
    </row>
    <row r="46" spans="1:4" s="1" customFormat="1" ht="12.95" customHeight="1" x14ac:dyDescent="0.2">
      <c r="A46" s="10" t="s">
        <v>48</v>
      </c>
      <c r="B46" s="12"/>
      <c r="C46" s="12" t="s">
        <v>101</v>
      </c>
      <c r="D46" s="20">
        <v>197496.91</v>
      </c>
    </row>
    <row r="47" spans="1:4" s="1" customFormat="1" ht="12.95" customHeight="1" x14ac:dyDescent="0.2">
      <c r="A47" s="10" t="s">
        <v>49</v>
      </c>
      <c r="B47" s="12"/>
      <c r="C47" s="12" t="s">
        <v>76</v>
      </c>
      <c r="D47" s="11">
        <f>D43*1.5%</f>
        <v>2992.66095</v>
      </c>
    </row>
    <row r="48" spans="1:4" s="1" customFormat="1" ht="12.95" customHeight="1" x14ac:dyDescent="0.2">
      <c r="A48" s="10" t="s">
        <v>50</v>
      </c>
      <c r="B48" s="12"/>
      <c r="C48" s="12" t="s">
        <v>39</v>
      </c>
      <c r="D48" s="11">
        <f>D42*8%</f>
        <v>17787.1744</v>
      </c>
    </row>
    <row r="49" spans="1:4" s="1" customFormat="1" ht="12.95" customHeight="1" x14ac:dyDescent="0.2">
      <c r="A49" s="10" t="s">
        <v>51</v>
      </c>
      <c r="B49" s="12" t="s">
        <v>41</v>
      </c>
      <c r="C49" s="12"/>
      <c r="D49" s="33">
        <f>D43-D45</f>
        <v>-18766.015349999972</v>
      </c>
    </row>
    <row r="50" spans="1:4" s="1" customFormat="1" ht="12.95" customHeight="1" x14ac:dyDescent="0.2">
      <c r="A50" s="14" t="s">
        <v>52</v>
      </c>
      <c r="B50" s="8" t="s">
        <v>102</v>
      </c>
      <c r="C50" s="8"/>
      <c r="D50" s="9"/>
    </row>
    <row r="51" spans="1:4" s="1" customFormat="1" ht="12.95" customHeight="1" x14ac:dyDescent="0.2">
      <c r="A51" s="10" t="s">
        <v>53</v>
      </c>
      <c r="B51" s="12" t="s">
        <v>8</v>
      </c>
      <c r="C51" s="12"/>
      <c r="D51" s="20">
        <v>263.51</v>
      </c>
    </row>
    <row r="52" spans="1:4" s="1" customFormat="1" ht="12.95" customHeight="1" x14ac:dyDescent="0.2">
      <c r="A52" s="10" t="s">
        <v>54</v>
      </c>
      <c r="B52" s="12" t="s">
        <v>13</v>
      </c>
      <c r="C52" s="12"/>
      <c r="D52" s="11">
        <v>3593.69</v>
      </c>
    </row>
    <row r="53" spans="1:4" s="1" customFormat="1" ht="12.95" customHeight="1" x14ac:dyDescent="0.2">
      <c r="A53" s="10" t="s">
        <v>55</v>
      </c>
      <c r="B53" s="12" t="s">
        <v>18</v>
      </c>
      <c r="C53" s="12"/>
      <c r="D53" s="11">
        <v>3217.58</v>
      </c>
    </row>
    <row r="54" spans="1:4" s="1" customFormat="1" ht="12.95" customHeight="1" x14ac:dyDescent="0.2">
      <c r="A54" s="10" t="s">
        <v>56</v>
      </c>
      <c r="B54" s="12" t="s">
        <v>23</v>
      </c>
      <c r="C54" s="12"/>
      <c r="D54" s="11">
        <f>D51+D52-D53</f>
        <v>639.61999999999989</v>
      </c>
    </row>
    <row r="55" spans="1:4" s="1" customFormat="1" ht="12.95" customHeight="1" x14ac:dyDescent="0.2">
      <c r="A55" s="10" t="s">
        <v>57</v>
      </c>
      <c r="B55" s="12" t="s">
        <v>28</v>
      </c>
      <c r="C55" s="12"/>
      <c r="D55" s="11">
        <f>SUM(D56:D58)</f>
        <v>3940.3188999999998</v>
      </c>
    </row>
    <row r="56" spans="1:4" s="1" customFormat="1" ht="12.95" customHeight="1" x14ac:dyDescent="0.2">
      <c r="A56" s="10" t="s">
        <v>58</v>
      </c>
      <c r="B56" s="12"/>
      <c r="C56" s="12" t="s">
        <v>101</v>
      </c>
      <c r="D56" s="20">
        <v>3604.56</v>
      </c>
    </row>
    <row r="57" spans="1:4" s="1" customFormat="1" ht="12.95" customHeight="1" x14ac:dyDescent="0.2">
      <c r="A57" s="10" t="s">
        <v>59</v>
      </c>
      <c r="B57" s="12"/>
      <c r="C57" s="12" t="s">
        <v>76</v>
      </c>
      <c r="D57" s="11">
        <f>D53*1.5%</f>
        <v>48.2637</v>
      </c>
    </row>
    <row r="58" spans="1:4" s="1" customFormat="1" ht="12.95" customHeight="1" x14ac:dyDescent="0.2">
      <c r="A58" s="10" t="s">
        <v>77</v>
      </c>
      <c r="B58" s="12"/>
      <c r="C58" s="12" t="s">
        <v>39</v>
      </c>
      <c r="D58" s="11">
        <f>D52*8%</f>
        <v>287.49520000000001</v>
      </c>
    </row>
    <row r="59" spans="1:4" s="1" customFormat="1" ht="12.95" customHeight="1" x14ac:dyDescent="0.2">
      <c r="A59" s="10" t="s">
        <v>60</v>
      </c>
      <c r="B59" s="12" t="s">
        <v>41</v>
      </c>
      <c r="C59" s="12"/>
      <c r="D59" s="11">
        <f>D53-D55</f>
        <v>-722.73889999999983</v>
      </c>
    </row>
    <row r="60" spans="1:4" s="1" customFormat="1" ht="12.95" customHeight="1" x14ac:dyDescent="0.2">
      <c r="A60" s="14" t="s">
        <v>61</v>
      </c>
      <c r="B60" s="8" t="s">
        <v>103</v>
      </c>
      <c r="C60" s="8"/>
      <c r="D60" s="9"/>
    </row>
    <row r="61" spans="1:4" s="1" customFormat="1" ht="12.95" customHeight="1" x14ac:dyDescent="0.2">
      <c r="A61" s="10" t="s">
        <v>68</v>
      </c>
      <c r="B61" s="12" t="s">
        <v>8</v>
      </c>
      <c r="C61" s="12"/>
      <c r="D61" s="20">
        <v>191.72</v>
      </c>
    </row>
    <row r="62" spans="1:4" s="1" customFormat="1" ht="12.95" customHeight="1" x14ac:dyDescent="0.2">
      <c r="A62" s="10" t="s">
        <v>69</v>
      </c>
      <c r="B62" s="12" t="s">
        <v>13</v>
      </c>
      <c r="C62" s="12"/>
      <c r="D62" s="11">
        <v>2603.83</v>
      </c>
    </row>
    <row r="63" spans="1:4" s="1" customFormat="1" ht="12.95" customHeight="1" x14ac:dyDescent="0.2">
      <c r="A63" s="10" t="s">
        <v>70</v>
      </c>
      <c r="B63" s="12" t="s">
        <v>18</v>
      </c>
      <c r="C63" s="12"/>
      <c r="D63" s="11">
        <v>2332.0100000000002</v>
      </c>
    </row>
    <row r="64" spans="1:4" s="1" customFormat="1" ht="12.95" customHeight="1" x14ac:dyDescent="0.2">
      <c r="A64" s="10" t="s">
        <v>71</v>
      </c>
      <c r="B64" s="12" t="s">
        <v>23</v>
      </c>
      <c r="C64" s="12"/>
      <c r="D64" s="11">
        <f>D61+D62-D63</f>
        <v>463.53999999999951</v>
      </c>
    </row>
    <row r="65" spans="1:7" s="1" customFormat="1" ht="12.95" customHeight="1" x14ac:dyDescent="0.2">
      <c r="A65" s="10" t="s">
        <v>72</v>
      </c>
      <c r="B65" s="12" t="s">
        <v>28</v>
      </c>
      <c r="C65" s="12"/>
      <c r="D65" s="11">
        <f>SUM(D66:D68)</f>
        <v>2854.2465499999998</v>
      </c>
    </row>
    <row r="66" spans="1:7" s="1" customFormat="1" ht="12.95" customHeight="1" x14ac:dyDescent="0.2">
      <c r="A66" s="10" t="s">
        <v>73</v>
      </c>
      <c r="B66" s="12"/>
      <c r="C66" s="12" t="s">
        <v>101</v>
      </c>
      <c r="D66" s="20">
        <v>2610.96</v>
      </c>
    </row>
    <row r="67" spans="1:7" s="1" customFormat="1" ht="12.95" customHeight="1" x14ac:dyDescent="0.2">
      <c r="A67" s="10" t="s">
        <v>74</v>
      </c>
      <c r="B67" s="12"/>
      <c r="C67" s="12" t="s">
        <v>76</v>
      </c>
      <c r="D67" s="11">
        <f>D63*1.5%</f>
        <v>34.980150000000002</v>
      </c>
    </row>
    <row r="68" spans="1:7" s="1" customFormat="1" ht="12.95" customHeight="1" x14ac:dyDescent="0.2">
      <c r="A68" s="10" t="s">
        <v>87</v>
      </c>
      <c r="B68" s="12"/>
      <c r="C68" s="12" t="s">
        <v>39</v>
      </c>
      <c r="D68" s="11">
        <f>D62*8%</f>
        <v>208.3064</v>
      </c>
      <c r="G68" s="3"/>
    </row>
    <row r="69" spans="1:7" s="1" customFormat="1" ht="12.95" customHeight="1" x14ac:dyDescent="0.2">
      <c r="A69" s="10" t="s">
        <v>89</v>
      </c>
      <c r="B69" s="12" t="s">
        <v>41</v>
      </c>
      <c r="C69" s="12"/>
      <c r="D69" s="11">
        <f>D63-D65</f>
        <v>-522.23654999999962</v>
      </c>
    </row>
    <row r="70" spans="1:7" s="1" customFormat="1" ht="12.95" customHeight="1" x14ac:dyDescent="0.2">
      <c r="A70" s="14" t="s">
        <v>90</v>
      </c>
      <c r="B70" s="8" t="s">
        <v>62</v>
      </c>
      <c r="C70" s="8"/>
      <c r="D70" s="9"/>
    </row>
    <row r="71" spans="1:7" s="1" customFormat="1" ht="12.95" customHeight="1" x14ac:dyDescent="0.2">
      <c r="A71" s="10" t="s">
        <v>91</v>
      </c>
      <c r="B71" s="15" t="s">
        <v>85</v>
      </c>
      <c r="C71" s="15"/>
      <c r="D71" s="20">
        <v>-95561.48</v>
      </c>
    </row>
    <row r="72" spans="1:7" s="1" customFormat="1" ht="12.95" customHeight="1" x14ac:dyDescent="0.2">
      <c r="A72" s="10" t="s">
        <v>92</v>
      </c>
      <c r="B72" s="12" t="s">
        <v>63</v>
      </c>
      <c r="C72" s="12"/>
      <c r="D72" s="11">
        <f>D9+D41+D51+D61</f>
        <v>257865.90000000002</v>
      </c>
    </row>
    <row r="73" spans="1:7" s="1" customFormat="1" ht="12.95" customHeight="1" x14ac:dyDescent="0.2">
      <c r="A73" s="10" t="s">
        <v>93</v>
      </c>
      <c r="B73" s="12" t="s">
        <v>64</v>
      </c>
      <c r="C73" s="12"/>
      <c r="D73" s="11">
        <f>D12+D42+D52+D62</f>
        <v>3090733.22</v>
      </c>
    </row>
    <row r="74" spans="1:7" s="1" customFormat="1" ht="12.95" customHeight="1" x14ac:dyDescent="0.2">
      <c r="A74" s="10" t="s">
        <v>94</v>
      </c>
      <c r="B74" s="12" t="s">
        <v>65</v>
      </c>
      <c r="C74" s="12"/>
      <c r="D74" s="11">
        <f>D15+D43+D53+D63</f>
        <v>2802145.92</v>
      </c>
    </row>
    <row r="75" spans="1:7" s="1" customFormat="1" ht="12.95" customHeight="1" x14ac:dyDescent="0.2">
      <c r="A75" s="10" t="s">
        <v>95</v>
      </c>
      <c r="B75" s="12" t="s">
        <v>66</v>
      </c>
      <c r="C75" s="12"/>
      <c r="D75" s="33">
        <f>D72+D73-D74</f>
        <v>546453.20000000019</v>
      </c>
    </row>
    <row r="76" spans="1:7" s="1" customFormat="1" ht="12.95" customHeight="1" x14ac:dyDescent="0.2">
      <c r="A76" s="10" t="s">
        <v>96</v>
      </c>
      <c r="B76" s="12" t="s">
        <v>28</v>
      </c>
      <c r="C76" s="12"/>
      <c r="D76" s="11">
        <f>D21+D45+D55+D65</f>
        <v>3824769.4564</v>
      </c>
    </row>
    <row r="77" spans="1:7" s="1" customFormat="1" ht="12.95" customHeight="1" x14ac:dyDescent="0.2">
      <c r="A77" s="10" t="s">
        <v>97</v>
      </c>
      <c r="B77" s="12" t="s">
        <v>67</v>
      </c>
      <c r="C77" s="12"/>
      <c r="D77" s="11">
        <f>D74-D76</f>
        <v>-1022623.5364000001</v>
      </c>
    </row>
    <row r="78" spans="1:7" s="1" customFormat="1" ht="12.95" customHeight="1" x14ac:dyDescent="0.2">
      <c r="A78" s="10" t="s">
        <v>98</v>
      </c>
      <c r="B78" s="12" t="s">
        <v>86</v>
      </c>
      <c r="C78" s="12"/>
      <c r="D78" s="11">
        <f>D71+D74-D76</f>
        <v>-1118185.0164000001</v>
      </c>
    </row>
    <row r="79" spans="1:7" s="1" customFormat="1" ht="12.95" customHeight="1" x14ac:dyDescent="0.2">
      <c r="A79" s="5" t="s">
        <v>105</v>
      </c>
      <c r="D79" s="4"/>
    </row>
    <row r="80" spans="1:7" s="1" customFormat="1" ht="12.95" customHeight="1" x14ac:dyDescent="0.2">
      <c r="A80" s="5" t="s">
        <v>106</v>
      </c>
      <c r="D80" s="4"/>
    </row>
    <row r="81" spans="1:4" s="1" customFormat="1" ht="12.95" customHeight="1" x14ac:dyDescent="0.2">
      <c r="A81" s="5" t="s">
        <v>118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  <row r="203" spans="1:4" s="1" customFormat="1" ht="12.95" customHeight="1" x14ac:dyDescent="0.2">
      <c r="A203" s="5"/>
      <c r="D203" s="4"/>
    </row>
  </sheetData>
  <mergeCells count="4">
    <mergeCell ref="B7:C7"/>
    <mergeCell ref="B8:C8"/>
    <mergeCell ref="B9:C9"/>
    <mergeCell ref="B18:C18"/>
  </mergeCells>
  <pageMargins left="0.78740157480314965" right="0.59055118110236227" top="0.19685039370078741" bottom="0.1968503937007874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25"/>
  <sheetViews>
    <sheetView workbookViewId="0">
      <selection activeCell="I24" sqref="I24"/>
    </sheetView>
  </sheetViews>
  <sheetFormatPr defaultRowHeight="15" x14ac:dyDescent="0.25"/>
  <cols>
    <col min="1" max="1" width="4.140625" customWidth="1"/>
    <col min="2" max="2" width="39.7109375" customWidth="1"/>
    <col min="4" max="4" width="11.85546875" customWidth="1"/>
    <col min="5" max="5" width="13.140625" customWidth="1"/>
    <col min="6" max="6" width="9.28515625" bestFit="1" customWidth="1"/>
  </cols>
  <sheetData>
    <row r="5" spans="1:6" x14ac:dyDescent="0.25">
      <c r="A5" s="22"/>
      <c r="B5" s="22" t="s">
        <v>117</v>
      </c>
      <c r="C5" s="22" t="s">
        <v>122</v>
      </c>
      <c r="D5" s="22" t="s">
        <v>123</v>
      </c>
      <c r="E5" s="22" t="s">
        <v>124</v>
      </c>
      <c r="F5" s="22"/>
    </row>
    <row r="6" spans="1:6" x14ac:dyDescent="0.25">
      <c r="A6" s="19"/>
      <c r="B6" s="19"/>
      <c r="C6" s="22"/>
      <c r="D6" s="24"/>
      <c r="E6" s="19"/>
      <c r="F6" s="19"/>
    </row>
    <row r="7" spans="1:6" x14ac:dyDescent="0.25">
      <c r="A7" s="22">
        <v>1</v>
      </c>
      <c r="B7" s="25"/>
      <c r="C7" s="19"/>
      <c r="D7" s="21"/>
      <c r="E7" s="23"/>
      <c r="F7" s="22"/>
    </row>
    <row r="8" spans="1:6" x14ac:dyDescent="0.25">
      <c r="A8" s="22">
        <v>2</v>
      </c>
      <c r="B8" s="25"/>
      <c r="C8" s="22"/>
      <c r="D8" s="24"/>
      <c r="E8" s="22"/>
      <c r="F8" s="22"/>
    </row>
    <row r="9" spans="1:6" x14ac:dyDescent="0.25">
      <c r="A9" s="22">
        <v>3</v>
      </c>
      <c r="B9" s="25"/>
      <c r="C9" s="22"/>
      <c r="D9" s="24"/>
      <c r="E9" s="23"/>
      <c r="F9" s="22"/>
    </row>
    <row r="10" spans="1:6" x14ac:dyDescent="0.25">
      <c r="A10" s="22">
        <v>4</v>
      </c>
      <c r="B10" s="25"/>
      <c r="C10" s="22"/>
      <c r="D10" s="24"/>
      <c r="E10" s="22"/>
      <c r="F10" s="22"/>
    </row>
    <row r="11" spans="1:6" x14ac:dyDescent="0.25">
      <c r="A11" s="22"/>
      <c r="B11" s="25"/>
      <c r="C11" s="22"/>
      <c r="D11" s="24"/>
      <c r="E11" s="22"/>
      <c r="F11" s="22"/>
    </row>
    <row r="12" spans="1:6" x14ac:dyDescent="0.25">
      <c r="A12" s="22">
        <v>5</v>
      </c>
      <c r="B12" s="25"/>
      <c r="C12" s="19"/>
      <c r="D12" s="24"/>
      <c r="E12" s="22"/>
      <c r="F12" s="22"/>
    </row>
    <row r="13" spans="1:6" x14ac:dyDescent="0.25">
      <c r="A13" s="22">
        <v>6</v>
      </c>
      <c r="B13" s="25"/>
      <c r="C13" s="22"/>
      <c r="D13" s="24"/>
      <c r="E13" s="22"/>
      <c r="F13" s="22"/>
    </row>
    <row r="14" spans="1:6" x14ac:dyDescent="0.25">
      <c r="A14" s="22">
        <v>7</v>
      </c>
      <c r="B14" s="25"/>
      <c r="C14" s="22"/>
      <c r="D14" s="24"/>
      <c r="E14" s="22"/>
      <c r="F14" s="22"/>
    </row>
    <row r="15" spans="1:6" x14ac:dyDescent="0.25">
      <c r="A15" s="22">
        <v>8</v>
      </c>
      <c r="B15" s="25"/>
      <c r="C15" s="22"/>
      <c r="D15" s="24"/>
      <c r="E15" s="22"/>
      <c r="F15" s="22"/>
    </row>
    <row r="16" spans="1:6" x14ac:dyDescent="0.25">
      <c r="A16" s="22">
        <v>9</v>
      </c>
      <c r="B16" s="25"/>
      <c r="C16" s="22"/>
      <c r="D16" s="24"/>
      <c r="E16" s="22"/>
      <c r="F16" s="22"/>
    </row>
    <row r="17" spans="1:6" x14ac:dyDescent="0.25">
      <c r="A17" s="22"/>
      <c r="B17" s="19"/>
      <c r="C17" s="22"/>
      <c r="D17" s="24"/>
      <c r="E17" s="19"/>
      <c r="F17" s="22"/>
    </row>
    <row r="18" spans="1:6" x14ac:dyDescent="0.25">
      <c r="A18" s="22">
        <v>10</v>
      </c>
      <c r="B18" s="25"/>
      <c r="C18" s="22"/>
      <c r="D18" s="24"/>
      <c r="E18" s="22"/>
      <c r="F18" s="22"/>
    </row>
    <row r="19" spans="1:6" x14ac:dyDescent="0.25">
      <c r="A19" s="22">
        <v>11</v>
      </c>
      <c r="B19" s="25"/>
      <c r="C19" s="22"/>
      <c r="D19" s="24"/>
      <c r="E19" s="22"/>
      <c r="F19" s="22"/>
    </row>
    <row r="20" spans="1:6" x14ac:dyDescent="0.25">
      <c r="A20" s="22">
        <v>12</v>
      </c>
      <c r="B20" s="22"/>
      <c r="C20" s="22"/>
      <c r="D20" s="24"/>
      <c r="E20" s="22"/>
      <c r="F20" s="22"/>
    </row>
    <row r="21" spans="1:6" x14ac:dyDescent="0.25">
      <c r="A21" s="22"/>
      <c r="B21" s="22"/>
      <c r="C21" s="22"/>
      <c r="D21" s="24"/>
      <c r="E21" s="22"/>
      <c r="F21" s="22"/>
    </row>
    <row r="22" spans="1:6" x14ac:dyDescent="0.25">
      <c r="A22" s="22">
        <v>13</v>
      </c>
      <c r="B22" s="22"/>
      <c r="C22" s="22"/>
      <c r="D22" s="24"/>
      <c r="E22" s="22"/>
      <c r="F22" s="22"/>
    </row>
    <row r="23" spans="1:6" ht="33" customHeight="1" x14ac:dyDescent="0.25">
      <c r="A23" s="22"/>
      <c r="B23" s="25"/>
      <c r="C23" s="22"/>
      <c r="D23" s="24"/>
      <c r="E23" s="22"/>
      <c r="F23" s="19"/>
    </row>
    <row r="24" spans="1:6" x14ac:dyDescent="0.25">
      <c r="A24" s="22">
        <v>14</v>
      </c>
      <c r="B24" s="22"/>
      <c r="C24" s="22"/>
      <c r="D24" s="24"/>
      <c r="E24" s="19"/>
      <c r="F24" s="22"/>
    </row>
    <row r="25" spans="1:6" x14ac:dyDescent="0.25">
      <c r="A25" s="22"/>
      <c r="B25" s="22"/>
      <c r="C25" s="22"/>
      <c r="D25" s="24"/>
      <c r="E25" s="23">
        <f>SUM(E7:E24)</f>
        <v>0</v>
      </c>
      <c r="F25" s="22"/>
    </row>
  </sheetData>
  <pageMargins left="0.70866141732283472" right="0.70866141732283472" top="0" bottom="0" header="0.31496062992125984" footer="0.31496062992125984"/>
  <pageSetup paperSize="9" scale="9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0" sqref="D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Текущий ремонт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2022-03-29T05:40:29Z</dcterms:modified>
</cp:coreProperties>
</file>