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25"/>
  </bookViews>
  <sheets>
    <sheet name="2021" sheetId="15" r:id="rId1"/>
    <sheet name="ТР Год 2021г." sheetId="17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16" i="17" l="1"/>
  <c r="F71" i="15" l="1"/>
  <c r="F63" i="15"/>
  <c r="F62" i="15"/>
  <c r="F68" i="15" s="1"/>
  <c r="F61" i="15"/>
  <c r="F64" i="15" s="1"/>
  <c r="F53" i="15"/>
  <c r="F52" i="15"/>
  <c r="F58" i="15" s="1"/>
  <c r="F51" i="15"/>
  <c r="F54" i="15" s="1"/>
  <c r="F43" i="15"/>
  <c r="F42" i="15"/>
  <c r="F48" i="15" s="1"/>
  <c r="F41" i="15"/>
  <c r="F44" i="15" s="1"/>
  <c r="F34" i="15"/>
  <c r="F33" i="15"/>
  <c r="F16" i="15"/>
  <c r="F12" i="15"/>
  <c r="F13" i="15"/>
  <c r="F11" i="15"/>
  <c r="F20" i="15" s="1"/>
  <c r="F10" i="15"/>
  <c r="F19" i="15" s="1"/>
  <c r="F73" i="15" l="1"/>
  <c r="F38" i="15"/>
  <c r="F18" i="15"/>
  <c r="F74" i="15"/>
  <c r="F37" i="15"/>
  <c r="F9" i="15"/>
  <c r="F72" i="15" s="1"/>
  <c r="F47" i="15"/>
  <c r="F45" i="15" s="1"/>
  <c r="F49" i="15" s="1"/>
  <c r="F57" i="15"/>
  <c r="F55" i="15" s="1"/>
  <c r="F59" i="15" s="1"/>
  <c r="F67" i="15"/>
  <c r="F65" i="15" s="1"/>
  <c r="F69" i="15" s="1"/>
  <c r="F21" i="15" l="1"/>
  <c r="F75" i="15"/>
  <c r="F76" i="15"/>
  <c r="F78" i="15" s="1"/>
  <c r="F39" i="15"/>
  <c r="F77" i="15" l="1"/>
  <c r="D64" i="15"/>
  <c r="D44" i="15"/>
  <c r="D57" i="15"/>
  <c r="D58" i="15"/>
  <c r="D15" i="15"/>
  <c r="D9" i="15" l="1"/>
  <c r="D72" i="15" s="1"/>
  <c r="D20" i="15"/>
  <c r="D19" i="15"/>
  <c r="D48" i="15"/>
  <c r="D68" i="15"/>
  <c r="D74" i="15"/>
  <c r="D37" i="15"/>
  <c r="D55" i="15"/>
  <c r="D59" i="15" s="1"/>
  <c r="D54" i="15"/>
  <c r="D12" i="15"/>
  <c r="D47" i="15"/>
  <c r="D67" i="15"/>
  <c r="D45" i="15" l="1"/>
  <c r="D49" i="15" s="1"/>
  <c r="D65" i="15"/>
  <c r="D69" i="15" s="1"/>
  <c r="D18" i="15"/>
  <c r="D73" i="15"/>
  <c r="D75" i="15" s="1"/>
  <c r="D38" i="15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<sst xmlns="http://schemas.openxmlformats.org/spreadsheetml/2006/main" count="164" uniqueCount="136">
  <si>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</si>
  <si>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</si>
  <si>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</si>
  <si>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</si>
  <si>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</si>
  <si>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</si>
  <si>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</si>
  <si>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</si>
  <si>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</si>
  <si>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</si>
  <si>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</si>
  <si>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</si>
  <si>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</si>
  <si>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</si>
  <si>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</si>
  <si>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</si>
  <si>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</si>
  <si>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</si>
  <si>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</si>
  <si>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</si>
  <si>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</si>
  <si>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</si>
  <si>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</si>
  <si>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</si>
  <si>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</si>
  <si>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</si>
  <si>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</si>
  <si>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</si>
  <si>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</si>
  <si>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</si>
  <si>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</si>
  <si>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</si>
  <si>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</si>
  <si>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</si>
  <si>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</si>
  <si>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</si>
  <si>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</si>
  <si>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</si>
  <si>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</si>
  <si>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</si>
  <si>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</si>
  <si>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</si>
  <si>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</si>
  <si>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</si>
  <si>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</si>
  <si>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</si>
  <si>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</si>
  <si>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</si>
  <si>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</si>
  <si>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</si>
  <si>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</si>
  <si>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</si>
  <si>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</si>
  <si>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</si>
  <si>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</si>
  <si>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</si>
  <si>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</si>
  <si>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</si>
  <si>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</si>
  <si>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</si>
  <si>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</si>
  <si>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</si>
  <si>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</si>
  <si>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</si>
  <si>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</si>
  <si>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</si>
  <si>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</si>
  <si>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</si>
  <si>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</si>
  <si>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</si>
  <si>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</si>
  <si>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</si>
  <si>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</si>
  <si>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</si>
  <si>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</si>
  <si>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</si>
  <si>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</si>
  <si>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</si>
  <si>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</si>
  <si>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</si>
  <si>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</si>
  <si>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</si>
  <si>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</si>
  <si>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</si>
  <si>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</si>
  <si>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</si>
  <si>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</si>
  <si>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</si>
  <si>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</si>
  <si>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</si>
  <si>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</si>
  <si>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</si>
  <si>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</si>
  <si>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</si>
  <si>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</si>
  <si>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</si>
  <si>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</si>
  <si>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</si>
  <si>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</si>
  <si>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</si>
  <si>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</si>
  <si>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</si>
  <si>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</si>
  <si>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</si>
  <si>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</si>
  <si>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</si>
  <si>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</si>
  <si>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</si>
  <si>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</si>
  <si>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</si>
  <si>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</si>
  <si>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</si>
  <si>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</si>
  <si>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</si>
  <si>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</si>
  <si>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</si>
  <si>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ВДГО</t>
  </si>
  <si>
    <t>Обслуживание систем вентиляции</t>
  </si>
  <si>
    <t>по вторникам с 9-00 до 10-00 (тел. 8(351) 225-35-70), либо на наш сайт в раздел ЗАДАТЬ ВОПРОС.</t>
  </si>
  <si>
    <t>Дератизация</t>
  </si>
  <si>
    <t>ул. Станционная, 20</t>
  </si>
  <si>
    <t>№пп</t>
  </si>
  <si>
    <t>Работа</t>
  </si>
  <si>
    <t>№ акта</t>
  </si>
  <si>
    <t>Дата</t>
  </si>
  <si>
    <t>Стоимость, руб.</t>
  </si>
  <si>
    <t>ИТОГО ЗА ГОД:</t>
  </si>
  <si>
    <t xml:space="preserve"> </t>
  </si>
  <si>
    <t>Дезинфицирующая обработка МОП МКД</t>
  </si>
  <si>
    <t>Текущий ремонт 2021 Станционная ,20</t>
  </si>
  <si>
    <t>01 января 2021 года</t>
  </si>
  <si>
    <t>31 декабря 2021 года</t>
  </si>
  <si>
    <t>Содержание общего имущества</t>
  </si>
  <si>
    <t>Санитарная уборка  мест общего пользования, ТКО</t>
  </si>
  <si>
    <t xml:space="preserve">Уборка придомовой территории, благоустройство </t>
  </si>
  <si>
    <t>Услуги по опиловке и вывозу порубочных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</si>
</sst>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1" fillId="6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" fontId="7" fillId="0" borderId="2" xfId="0" applyNumberFormat="1" applyFont="1" applyBorder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7" fillId="0" borderId="3" xfId="0" applyNumberFormat="1" applyFont="1" applyBorder="1"/>
    <xf numFmtId="0" fontId="8" fillId="0" borderId="1" xfId="0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/>
    <xf numFmtId="4" fontId="8" fillId="5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3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5" fillId="0" borderId="1" xfId="0" applyFont="1" applyBorder="1"/>
    <xf numFmtId="0" fontId="9" fillId="0" borderId="1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0" fillId="0" borderId="1" xfId="0" applyFont="1" applyBorder="1" applyAlignment="1"/>
    <xf numFmtId="4" fontId="10" fillId="0" borderId="1" xfId="0" applyNumberFormat="1" applyFont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0" fontId="11" fillId="0" borderId="1" xfId="0" applyFont="1" applyBorder="1" applyAlignment="1"/>
    <xf numFmtId="4" fontId="11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1" fillId="0" borderId="1" xfId="0" applyFont="1" applyBorder="1"/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7;&#1090;&#1072;&#1085;&#1094;&#1080;&#1086;&#1085;&#1085;&#1072;&#1103;,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 refreshError="1">
        <row r="19">
          <cell r="D19">
            <v>24391.89</v>
          </cell>
        </row>
        <row r="20">
          <cell r="D20">
            <v>0</v>
          </cell>
        </row>
        <row r="44">
          <cell r="D44">
            <v>1124.1600000000003</v>
          </cell>
        </row>
        <row r="54">
          <cell r="D54">
            <v>62.930000000000007</v>
          </cell>
        </row>
        <row r="64">
          <cell r="D64">
            <v>45.609999999999985</v>
          </cell>
        </row>
        <row r="78">
          <cell r="D78">
            <v>-148481.97175000003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92">
          <cell r="F492">
            <v>592441.56999999995</v>
          </cell>
          <cell r="J492">
            <v>568402.64</v>
          </cell>
        </row>
        <row r="496">
          <cell r="F496">
            <v>1089.8399999999999</v>
          </cell>
          <cell r="J496">
            <v>1043.0899999999999</v>
          </cell>
        </row>
        <row r="497">
          <cell r="F497">
            <v>1512.48</v>
          </cell>
          <cell r="J497">
            <v>1446.66</v>
          </cell>
        </row>
        <row r="498">
          <cell r="F498">
            <v>26782.09</v>
          </cell>
          <cell r="J498">
            <v>25633.07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37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35.28515625" style="4" customWidth="1"/>
    <col min="5" max="5" width="12" style="1" customWidth="1"/>
    <col min="6" max="6" width="20.42578125" style="4" hidden="1" customWidth="1"/>
    <col min="7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130</v>
      </c>
    </row>
    <row r="4" spans="1:11" ht="12.95" customHeight="1" x14ac:dyDescent="0.25">
      <c r="A4" s="1" t="s">
        <v>1</v>
      </c>
      <c r="C4" s="1" t="s">
        <v>131</v>
      </c>
    </row>
    <row r="5" spans="1:11" ht="12.95" customHeight="1" x14ac:dyDescent="0.25">
      <c r="A5" s="1" t="s">
        <v>2</v>
      </c>
      <c r="C5" s="1" t="s">
        <v>120</v>
      </c>
    </row>
    <row r="7" spans="1:11" ht="12.95" customHeight="1" x14ac:dyDescent="0.25">
      <c r="A7" s="6" t="s">
        <v>3</v>
      </c>
      <c r="B7" s="50" t="s">
        <v>4</v>
      </c>
      <c r="C7" s="50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51" t="s">
        <v>110</v>
      </c>
      <c r="C8" s="51"/>
      <c r="D8" s="9"/>
      <c r="F8" s="9"/>
    </row>
    <row r="9" spans="1:11" ht="12.95" customHeight="1" x14ac:dyDescent="0.25">
      <c r="A9" s="10" t="s">
        <v>7</v>
      </c>
      <c r="B9" s="52" t="s">
        <v>8</v>
      </c>
      <c r="C9" s="52"/>
      <c r="D9" s="23">
        <f>SUM(D10:D11)</f>
        <v>65845.600000000006</v>
      </c>
      <c r="F9" s="11">
        <f>SUM(F10:F11)</f>
        <v>24391.89</v>
      </c>
    </row>
    <row r="10" spans="1:11" ht="12.95" customHeight="1" x14ac:dyDescent="0.25">
      <c r="A10" s="10" t="s">
        <v>9</v>
      </c>
      <c r="B10" s="16"/>
      <c r="C10" s="17" t="s">
        <v>111</v>
      </c>
      <c r="D10" s="23">
        <v>65845.600000000006</v>
      </c>
      <c r="F10" s="11">
        <f>'[1]2018'!$D$19</f>
        <v>24391.89</v>
      </c>
    </row>
    <row r="11" spans="1:11" ht="12.95" customHeight="1" x14ac:dyDescent="0.25">
      <c r="A11" s="10" t="s">
        <v>10</v>
      </c>
      <c r="B11" s="17"/>
      <c r="C11" s="17" t="s">
        <v>11</v>
      </c>
      <c r="D11" s="23">
        <v>0</v>
      </c>
      <c r="F11" s="11">
        <f>'[1]2018'!$D$20</f>
        <v>0</v>
      </c>
    </row>
    <row r="12" spans="1:11" ht="12.95" customHeight="1" x14ac:dyDescent="0.25">
      <c r="A12" s="10" t="s">
        <v>12</v>
      </c>
      <c r="B12" s="17" t="s">
        <v>13</v>
      </c>
      <c r="C12" s="17"/>
      <c r="D12" s="23">
        <f>SUM(D13:D14)</f>
        <v>639258.24</v>
      </c>
      <c r="F12" s="11">
        <f>SUM(F13:F14)</f>
        <v>592441.56999999995</v>
      </c>
      <c r="K12" s="14"/>
    </row>
    <row r="13" spans="1:11" ht="12.95" customHeight="1" x14ac:dyDescent="0.25">
      <c r="A13" s="10" t="s">
        <v>14</v>
      </c>
      <c r="B13" s="17"/>
      <c r="C13" s="17" t="s">
        <v>112</v>
      </c>
      <c r="D13" s="23">
        <v>639258.24</v>
      </c>
      <c r="F13" s="11">
        <f>'[2]2019'!$F$492</f>
        <v>592441.56999999995</v>
      </c>
      <c r="K13" s="14"/>
    </row>
    <row r="14" spans="1:11" ht="12.95" customHeight="1" x14ac:dyDescent="0.25">
      <c r="A14" s="10" t="s">
        <v>15</v>
      </c>
      <c r="B14" s="17"/>
      <c r="C14" s="17" t="s">
        <v>16</v>
      </c>
      <c r="D14" s="23">
        <v>0</v>
      </c>
      <c r="F14" s="11">
        <v>0</v>
      </c>
      <c r="K14" s="15"/>
    </row>
    <row r="15" spans="1:11" ht="12.95" customHeight="1" x14ac:dyDescent="0.25">
      <c r="A15" s="10" t="s">
        <v>17</v>
      </c>
      <c r="B15" s="17" t="s">
        <v>18</v>
      </c>
      <c r="C15" s="17"/>
      <c r="D15" s="23">
        <f>SUM(D16:D17)</f>
        <v>596494.11</v>
      </c>
      <c r="F15" s="11">
        <v>568402.64</v>
      </c>
    </row>
    <row r="16" spans="1:11" ht="12.95" customHeight="1" x14ac:dyDescent="0.25">
      <c r="A16" s="10" t="s">
        <v>19</v>
      </c>
      <c r="B16" s="17"/>
      <c r="C16" s="17" t="s">
        <v>113</v>
      </c>
      <c r="D16" s="23">
        <v>596494.11</v>
      </c>
      <c r="F16" s="11">
        <f>'[2]2019'!$J$492</f>
        <v>568402.64</v>
      </c>
    </row>
    <row r="17" spans="1:6" ht="12.95" customHeight="1" x14ac:dyDescent="0.25">
      <c r="A17" s="10" t="s">
        <v>20</v>
      </c>
      <c r="B17" s="17"/>
      <c r="C17" s="17" t="s">
        <v>21</v>
      </c>
      <c r="D17" s="23">
        <v>0</v>
      </c>
      <c r="F17" s="11">
        <v>0</v>
      </c>
    </row>
    <row r="18" spans="1:6" ht="12.95" customHeight="1" x14ac:dyDescent="0.25">
      <c r="A18" s="10" t="s">
        <v>22</v>
      </c>
      <c r="B18" s="52" t="s">
        <v>23</v>
      </c>
      <c r="C18" s="52"/>
      <c r="D18" s="11">
        <f>SUM(D19:D20)</f>
        <v>108609.72999999998</v>
      </c>
      <c r="F18" s="11">
        <f>SUM(F19:F20)</f>
        <v>48430.819999999949</v>
      </c>
    </row>
    <row r="19" spans="1:6" ht="12.95" customHeight="1" x14ac:dyDescent="0.25">
      <c r="A19" s="10" t="s">
        <v>24</v>
      </c>
      <c r="B19" s="17"/>
      <c r="C19" s="17" t="s">
        <v>114</v>
      </c>
      <c r="D19" s="11">
        <f>D10+D13-D16</f>
        <v>108609.72999999998</v>
      </c>
      <c r="F19" s="11">
        <f>F10+F13-F16</f>
        <v>48430.819999999949</v>
      </c>
    </row>
    <row r="20" spans="1:6" ht="12.95" customHeight="1" x14ac:dyDescent="0.25">
      <c r="A20" s="10" t="s">
        <v>25</v>
      </c>
      <c r="B20" s="17"/>
      <c r="C20" s="17" t="s">
        <v>26</v>
      </c>
      <c r="D20" s="11">
        <f>D11+D14-D17</f>
        <v>0</v>
      </c>
      <c r="F20" s="11">
        <f>F11+F14-F17</f>
        <v>0</v>
      </c>
    </row>
    <row r="21" spans="1:6" ht="12.95" customHeight="1" x14ac:dyDescent="0.25">
      <c r="A21" s="10" t="s">
        <v>27</v>
      </c>
      <c r="B21" s="17" t="s">
        <v>28</v>
      </c>
      <c r="C21" s="17"/>
      <c r="D21" s="11">
        <f>D22+D24+D25+D26+D27+D28+D29+D30+D31+D32+D33+D34+D35+D36+D37+D38+D23</f>
        <v>724558.17085000011</v>
      </c>
      <c r="F21" s="11">
        <f>F22+F24+F25+F26+F27+F28+F29+F30+F31+F32+F33+F34+F35+F36+F37+F38+F23</f>
        <v>478923.06519999995</v>
      </c>
    </row>
    <row r="22" spans="1:6" ht="12.95" customHeight="1" x14ac:dyDescent="0.25">
      <c r="A22" s="10" t="s">
        <v>29</v>
      </c>
      <c r="B22" s="17"/>
      <c r="C22" s="17" t="s">
        <v>30</v>
      </c>
      <c r="D22" s="11">
        <v>113297.23</v>
      </c>
      <c r="F22" s="11">
        <v>20027.189999999999</v>
      </c>
    </row>
    <row r="23" spans="1:6" ht="12.95" customHeight="1" x14ac:dyDescent="0.25">
      <c r="A23" s="10" t="s">
        <v>31</v>
      </c>
      <c r="B23" s="17"/>
      <c r="C23" s="17" t="s">
        <v>132</v>
      </c>
      <c r="D23" s="11">
        <v>26132.16</v>
      </c>
      <c r="F23" s="11">
        <v>3203.06</v>
      </c>
    </row>
    <row r="24" spans="1:6" ht="12.95" customHeight="1" x14ac:dyDescent="0.25">
      <c r="A24" s="10" t="s">
        <v>32</v>
      </c>
      <c r="B24" s="16"/>
      <c r="C24" s="17" t="s">
        <v>115</v>
      </c>
      <c r="D24" s="23">
        <v>187171.6</v>
      </c>
      <c r="E24" s="3"/>
      <c r="F24" s="11">
        <v>178369.71</v>
      </c>
    </row>
    <row r="25" spans="1:6" ht="12.95" customHeight="1" x14ac:dyDescent="0.25">
      <c r="A25" s="10" t="s">
        <v>33</v>
      </c>
      <c r="B25" s="17"/>
      <c r="C25" s="1" t="s">
        <v>116</v>
      </c>
      <c r="D25" s="11">
        <v>26132.16</v>
      </c>
      <c r="F25" s="11">
        <v>22294.32</v>
      </c>
    </row>
    <row r="26" spans="1:6" ht="12.95" customHeight="1" x14ac:dyDescent="0.25">
      <c r="A26" s="10" t="s">
        <v>34</v>
      </c>
      <c r="B26" s="17"/>
      <c r="C26" s="17" t="s">
        <v>134</v>
      </c>
      <c r="D26" s="23">
        <v>118248.02</v>
      </c>
      <c r="F26" s="11">
        <v>123086.85</v>
      </c>
    </row>
    <row r="27" spans="1:6" ht="12.95" customHeight="1" x14ac:dyDescent="0.25">
      <c r="A27" s="10" t="s">
        <v>35</v>
      </c>
      <c r="B27" s="17"/>
      <c r="C27" s="49" t="s">
        <v>133</v>
      </c>
      <c r="D27" s="23">
        <v>104528.64</v>
      </c>
      <c r="F27" s="11">
        <v>26435.71</v>
      </c>
    </row>
    <row r="28" spans="1:6" ht="12.95" customHeight="1" x14ac:dyDescent="0.25">
      <c r="A28" s="10" t="s">
        <v>37</v>
      </c>
      <c r="B28" s="17"/>
      <c r="C28" s="49" t="s">
        <v>80</v>
      </c>
      <c r="D28" s="23">
        <v>25478.86</v>
      </c>
      <c r="F28" s="11">
        <v>23736.1</v>
      </c>
    </row>
    <row r="29" spans="1:6" ht="12.95" customHeight="1" x14ac:dyDescent="0.25">
      <c r="A29" s="10" t="s">
        <v>38</v>
      </c>
      <c r="B29" s="17"/>
      <c r="C29" s="17" t="s">
        <v>117</v>
      </c>
      <c r="D29" s="23">
        <v>5226.43</v>
      </c>
      <c r="F29" s="11">
        <v>3600</v>
      </c>
    </row>
    <row r="30" spans="1:6" ht="12.95" customHeight="1" x14ac:dyDescent="0.25">
      <c r="A30" s="10" t="s">
        <v>89</v>
      </c>
      <c r="B30" s="17"/>
      <c r="C30" s="16" t="s">
        <v>128</v>
      </c>
      <c r="D30" s="11">
        <v>0</v>
      </c>
      <c r="F30" s="11">
        <v>0</v>
      </c>
    </row>
    <row r="31" spans="1:6" s="1" customFormat="1" ht="12.95" customHeight="1" x14ac:dyDescent="0.2">
      <c r="A31" s="10" t="s">
        <v>39</v>
      </c>
      <c r="B31" s="17"/>
      <c r="C31" s="17" t="s">
        <v>108</v>
      </c>
      <c r="D31" s="11">
        <v>2052</v>
      </c>
      <c r="F31" s="11">
        <v>1980</v>
      </c>
    </row>
    <row r="32" spans="1:6" s="1" customFormat="1" ht="12.95" customHeight="1" x14ac:dyDescent="0.2">
      <c r="A32" s="10" t="s">
        <v>76</v>
      </c>
      <c r="B32" s="16"/>
      <c r="C32" s="16" t="s">
        <v>119</v>
      </c>
      <c r="D32" s="11">
        <v>3108</v>
      </c>
      <c r="F32" s="11">
        <v>1776.85</v>
      </c>
    </row>
    <row r="33" spans="1:6" s="1" customFormat="1" ht="12.95" customHeight="1" x14ac:dyDescent="0.2">
      <c r="A33" s="10" t="s">
        <v>79</v>
      </c>
      <c r="B33" s="16"/>
      <c r="C33" s="17" t="s">
        <v>105</v>
      </c>
      <c r="D33" s="11">
        <v>13820</v>
      </c>
      <c r="F33" s="11">
        <f>600+5700</f>
        <v>6300</v>
      </c>
    </row>
    <row r="34" spans="1:6" s="1" customFormat="1" ht="12.95" customHeight="1" x14ac:dyDescent="0.2">
      <c r="A34" s="10" t="s">
        <v>81</v>
      </c>
      <c r="B34" s="16"/>
      <c r="C34" s="53" t="s">
        <v>135</v>
      </c>
      <c r="D34" s="54">
        <v>16675</v>
      </c>
      <c r="F34" s="11">
        <f>2055+1041</f>
        <v>3096</v>
      </c>
    </row>
    <row r="35" spans="1:6" s="1" customFormat="1" ht="12.95" customHeight="1" x14ac:dyDescent="0.2">
      <c r="A35" s="10" t="s">
        <v>82</v>
      </c>
      <c r="B35" s="16"/>
      <c r="C35" s="53" t="s">
        <v>109</v>
      </c>
      <c r="D35" s="55">
        <v>22600</v>
      </c>
      <c r="F35" s="11">
        <v>9095.91</v>
      </c>
    </row>
    <row r="36" spans="1:6" s="1" customFormat="1" ht="12.95" customHeight="1" x14ac:dyDescent="0.2">
      <c r="A36" s="10" t="s">
        <v>83</v>
      </c>
      <c r="B36" s="16"/>
      <c r="C36" s="56" t="s">
        <v>36</v>
      </c>
      <c r="D36" s="57">
        <v>0</v>
      </c>
      <c r="F36" s="11">
        <v>0</v>
      </c>
    </row>
    <row r="37" spans="1:6" s="1" customFormat="1" ht="12.95" customHeight="1" x14ac:dyDescent="0.2">
      <c r="A37" s="10" t="s">
        <v>84</v>
      </c>
      <c r="B37" s="16"/>
      <c r="C37" s="58" t="s">
        <v>77</v>
      </c>
      <c r="D37" s="54">
        <f>D15*1.5%</f>
        <v>8947.41165</v>
      </c>
      <c r="F37" s="11">
        <f>F15*1.5%</f>
        <v>8526.0396000000001</v>
      </c>
    </row>
    <row r="38" spans="1:6" s="1" customFormat="1" ht="12.95" customHeight="1" x14ac:dyDescent="0.2">
      <c r="A38" s="10" t="s">
        <v>85</v>
      </c>
      <c r="B38" s="16"/>
      <c r="C38" s="59" t="s">
        <v>40</v>
      </c>
      <c r="D38" s="57">
        <f>D12*8%</f>
        <v>51140.659200000002</v>
      </c>
      <c r="F38" s="11">
        <f>F12*8%</f>
        <v>47395.325599999996</v>
      </c>
    </row>
    <row r="39" spans="1:6" s="1" customFormat="1" ht="12.95" customHeight="1" x14ac:dyDescent="0.2">
      <c r="A39" s="10" t="s">
        <v>41</v>
      </c>
      <c r="B39" s="16" t="s">
        <v>42</v>
      </c>
      <c r="C39" s="59"/>
      <c r="D39" s="57">
        <f>D15-D21</f>
        <v>-128064.06085000013</v>
      </c>
      <c r="F39" s="11">
        <f>F15-F21</f>
        <v>89479.57480000006</v>
      </c>
    </row>
    <row r="40" spans="1:6" s="1" customFormat="1" ht="12.95" customHeight="1" x14ac:dyDescent="0.2">
      <c r="A40" s="12" t="s">
        <v>43</v>
      </c>
      <c r="B40" s="8" t="s">
        <v>101</v>
      </c>
      <c r="C40" s="8"/>
      <c r="D40" s="9"/>
      <c r="F40" s="9"/>
    </row>
    <row r="41" spans="1:6" s="1" customFormat="1" ht="12.95" customHeight="1" x14ac:dyDescent="0.2">
      <c r="A41" s="10" t="s">
        <v>44</v>
      </c>
      <c r="B41" s="16" t="s">
        <v>8</v>
      </c>
      <c r="C41" s="16"/>
      <c r="D41" s="23">
        <v>3058.81</v>
      </c>
      <c r="F41" s="11">
        <f>'[1]2018'!$D$44</f>
        <v>1124.1600000000003</v>
      </c>
    </row>
    <row r="42" spans="1:6" s="1" customFormat="1" ht="12.95" customHeight="1" x14ac:dyDescent="0.2">
      <c r="A42" s="10" t="s">
        <v>45</v>
      </c>
      <c r="B42" s="16" t="s">
        <v>13</v>
      </c>
      <c r="C42" s="16"/>
      <c r="D42" s="23">
        <v>28200.799999999999</v>
      </c>
      <c r="F42" s="11">
        <f>'[2]2019'!$F$498</f>
        <v>26782.09</v>
      </c>
    </row>
    <row r="43" spans="1:6" s="1" customFormat="1" ht="12.95" customHeight="1" x14ac:dyDescent="0.2">
      <c r="A43" s="10" t="s">
        <v>46</v>
      </c>
      <c r="B43" s="16" t="s">
        <v>18</v>
      </c>
      <c r="C43" s="16"/>
      <c r="D43" s="23">
        <v>26316.21</v>
      </c>
      <c r="F43" s="11">
        <f>'[2]2019'!$J$498</f>
        <v>25633.07</v>
      </c>
    </row>
    <row r="44" spans="1:6" s="1" customFormat="1" ht="12.95" customHeight="1" x14ac:dyDescent="0.2">
      <c r="A44" s="10" t="s">
        <v>47</v>
      </c>
      <c r="B44" s="16" t="s">
        <v>23</v>
      </c>
      <c r="C44" s="16"/>
      <c r="D44" s="23">
        <f>D41+D42-D43</f>
        <v>4943.4000000000015</v>
      </c>
      <c r="F44" s="11">
        <f>F41+F42-F43</f>
        <v>2273.1800000000003</v>
      </c>
    </row>
    <row r="45" spans="1:6" s="1" customFormat="1" ht="12.95" customHeight="1" x14ac:dyDescent="0.2">
      <c r="A45" s="10" t="s">
        <v>48</v>
      </c>
      <c r="B45" s="16" t="s">
        <v>28</v>
      </c>
      <c r="C45" s="16"/>
      <c r="D45" s="23">
        <f>SUM(D46:D48)</f>
        <v>81195.057149999993</v>
      </c>
      <c r="F45" s="11">
        <f>SUM(F46:F48)</f>
        <v>63493.873249999997</v>
      </c>
    </row>
    <row r="46" spans="1:6" s="1" customFormat="1" ht="12.95" customHeight="1" x14ac:dyDescent="0.2">
      <c r="A46" s="10" t="s">
        <v>49</v>
      </c>
      <c r="B46" s="16"/>
      <c r="C46" s="16" t="s">
        <v>102</v>
      </c>
      <c r="D46" s="23">
        <v>78544.25</v>
      </c>
      <c r="F46" s="11">
        <v>60966.81</v>
      </c>
    </row>
    <row r="47" spans="1:6" s="1" customFormat="1" ht="12.95" customHeight="1" x14ac:dyDescent="0.2">
      <c r="A47" s="10" t="s">
        <v>50</v>
      </c>
      <c r="B47" s="16"/>
      <c r="C47" s="16" t="s">
        <v>77</v>
      </c>
      <c r="D47" s="11">
        <f>D43*1.5%</f>
        <v>394.74314999999996</v>
      </c>
      <c r="F47" s="11">
        <f>F43*1.5%</f>
        <v>384.49604999999997</v>
      </c>
    </row>
    <row r="48" spans="1:6" s="1" customFormat="1" ht="12.95" customHeight="1" x14ac:dyDescent="0.2">
      <c r="A48" s="10" t="s">
        <v>51</v>
      </c>
      <c r="B48" s="16"/>
      <c r="C48" s="16" t="s">
        <v>40</v>
      </c>
      <c r="D48" s="11">
        <f>D42*8%</f>
        <v>2256.0639999999999</v>
      </c>
      <c r="F48" s="11">
        <f>F42*8%</f>
        <v>2142.5672</v>
      </c>
    </row>
    <row r="49" spans="1:6" s="1" customFormat="1" ht="12.95" customHeight="1" x14ac:dyDescent="0.2">
      <c r="A49" s="10" t="s">
        <v>52</v>
      </c>
      <c r="B49" s="16" t="s">
        <v>42</v>
      </c>
      <c r="C49" s="16"/>
      <c r="D49" s="60">
        <f>D43-D45</f>
        <v>-54878.847149999994</v>
      </c>
      <c r="F49" s="11">
        <f>F43-F45</f>
        <v>-37860.803249999997</v>
      </c>
    </row>
    <row r="50" spans="1:6" s="1" customFormat="1" ht="12.95" customHeight="1" x14ac:dyDescent="0.2">
      <c r="A50" s="12" t="s">
        <v>53</v>
      </c>
      <c r="B50" s="8" t="s">
        <v>103</v>
      </c>
      <c r="C50" s="8"/>
      <c r="D50" s="9"/>
      <c r="F50" s="9"/>
    </row>
    <row r="51" spans="1:6" s="1" customFormat="1" ht="12.95" customHeight="1" x14ac:dyDescent="0.2">
      <c r="A51" s="10" t="s">
        <v>54</v>
      </c>
      <c r="B51" s="16" t="s">
        <v>8</v>
      </c>
      <c r="C51" s="16"/>
      <c r="D51" s="23">
        <v>119.83</v>
      </c>
      <c r="F51" s="11">
        <f>'[1]2018'!$D$54</f>
        <v>62.930000000000007</v>
      </c>
    </row>
    <row r="52" spans="1:6" s="1" customFormat="1" ht="12.95" customHeight="1" x14ac:dyDescent="0.2">
      <c r="A52" s="10" t="s">
        <v>55</v>
      </c>
      <c r="B52" s="16" t="s">
        <v>13</v>
      </c>
      <c r="C52" s="16"/>
      <c r="D52" s="23">
        <v>1559.94</v>
      </c>
      <c r="F52" s="11">
        <f>'[2]2019'!$F$497</f>
        <v>1512.48</v>
      </c>
    </row>
    <row r="53" spans="1:6" s="1" customFormat="1" ht="12.95" customHeight="1" x14ac:dyDescent="0.2">
      <c r="A53" s="10" t="s">
        <v>56</v>
      </c>
      <c r="B53" s="16" t="s">
        <v>18</v>
      </c>
      <c r="C53" s="16"/>
      <c r="D53" s="23">
        <v>1422.67</v>
      </c>
      <c r="F53" s="11">
        <f>'[2]2019'!$J$497</f>
        <v>1446.66</v>
      </c>
    </row>
    <row r="54" spans="1:6" s="1" customFormat="1" ht="12.95" customHeight="1" x14ac:dyDescent="0.2">
      <c r="A54" s="10" t="s">
        <v>57</v>
      </c>
      <c r="B54" s="16" t="s">
        <v>23</v>
      </c>
      <c r="C54" s="16"/>
      <c r="D54" s="23">
        <f>D51+D52-D53</f>
        <v>257.09999999999991</v>
      </c>
      <c r="F54" s="11">
        <f>F51+F52-F53</f>
        <v>128.75</v>
      </c>
    </row>
    <row r="55" spans="1:6" s="1" customFormat="1" ht="12.95" customHeight="1" x14ac:dyDescent="0.2">
      <c r="A55" s="10" t="s">
        <v>58</v>
      </c>
      <c r="B55" s="16" t="s">
        <v>28</v>
      </c>
      <c r="C55" s="16"/>
      <c r="D55" s="23">
        <f>SUM(D56:D58)</f>
        <v>4151.7452499999999</v>
      </c>
      <c r="F55" s="11">
        <f>SUM(F56:F58)</f>
        <v>142.69830000000002</v>
      </c>
    </row>
    <row r="56" spans="1:6" s="1" customFormat="1" ht="12.95" customHeight="1" x14ac:dyDescent="0.2">
      <c r="A56" s="10" t="s">
        <v>59</v>
      </c>
      <c r="B56" s="16"/>
      <c r="C56" s="16" t="s">
        <v>102</v>
      </c>
      <c r="D56" s="23">
        <v>4005.61</v>
      </c>
      <c r="F56" s="11">
        <v>0</v>
      </c>
    </row>
    <row r="57" spans="1:6" s="1" customFormat="1" ht="12.95" customHeight="1" x14ac:dyDescent="0.2">
      <c r="A57" s="10" t="s">
        <v>60</v>
      </c>
      <c r="B57" s="16"/>
      <c r="C57" s="16" t="s">
        <v>77</v>
      </c>
      <c r="D57" s="11">
        <f>D53*1.5%</f>
        <v>21.340050000000002</v>
      </c>
      <c r="F57" s="11">
        <f>F53*1.5%</f>
        <v>21.6999</v>
      </c>
    </row>
    <row r="58" spans="1:6" s="1" customFormat="1" ht="12.95" customHeight="1" x14ac:dyDescent="0.2">
      <c r="A58" s="10" t="s">
        <v>78</v>
      </c>
      <c r="B58" s="16"/>
      <c r="C58" s="16" t="s">
        <v>40</v>
      </c>
      <c r="D58" s="11">
        <f>D52*8%</f>
        <v>124.79520000000001</v>
      </c>
      <c r="F58" s="11">
        <f>F52*8%</f>
        <v>120.9984</v>
      </c>
    </row>
    <row r="59" spans="1:6" s="1" customFormat="1" ht="12.95" customHeight="1" x14ac:dyDescent="0.2">
      <c r="A59" s="10" t="s">
        <v>61</v>
      </c>
      <c r="B59" s="16" t="s">
        <v>42</v>
      </c>
      <c r="C59" s="16"/>
      <c r="D59" s="60">
        <f>D53-D55</f>
        <v>-2729.0752499999999</v>
      </c>
      <c r="F59" s="11">
        <f>F53-F55</f>
        <v>1303.9617000000001</v>
      </c>
    </row>
    <row r="60" spans="1:6" s="1" customFormat="1" ht="12.95" customHeight="1" x14ac:dyDescent="0.2">
      <c r="A60" s="12" t="s">
        <v>62</v>
      </c>
      <c r="B60" s="8" t="s">
        <v>104</v>
      </c>
      <c r="C60" s="8"/>
      <c r="D60" s="9"/>
      <c r="F60" s="9"/>
    </row>
    <row r="61" spans="1:6" s="1" customFormat="1" ht="12.95" customHeight="1" x14ac:dyDescent="0.2">
      <c r="A61" s="10" t="s">
        <v>69</v>
      </c>
      <c r="B61" s="16" t="s">
        <v>8</v>
      </c>
      <c r="C61" s="16"/>
      <c r="D61" s="23">
        <v>87.05</v>
      </c>
      <c r="F61" s="11">
        <f>'[1]2018'!$D$64</f>
        <v>45.609999999999985</v>
      </c>
    </row>
    <row r="62" spans="1:6" s="1" customFormat="1" ht="12.95" customHeight="1" x14ac:dyDescent="0.2">
      <c r="A62" s="10" t="s">
        <v>70</v>
      </c>
      <c r="B62" s="16" t="s">
        <v>13</v>
      </c>
      <c r="C62" s="16"/>
      <c r="D62" s="23">
        <v>281.8</v>
      </c>
      <c r="F62" s="11">
        <f>'[2]2019'!$F$496</f>
        <v>1089.8399999999999</v>
      </c>
    </row>
    <row r="63" spans="1:6" s="1" customFormat="1" ht="12.95" customHeight="1" x14ac:dyDescent="0.2">
      <c r="A63" s="10" t="s">
        <v>71</v>
      </c>
      <c r="B63" s="16" t="s">
        <v>18</v>
      </c>
      <c r="C63" s="16"/>
      <c r="D63" s="23">
        <v>348.34</v>
      </c>
      <c r="F63" s="11">
        <f>'[2]2019'!$J$496</f>
        <v>1043.0899999999999</v>
      </c>
    </row>
    <row r="64" spans="1:6" s="1" customFormat="1" ht="12.95" customHeight="1" x14ac:dyDescent="0.2">
      <c r="A64" s="10" t="s">
        <v>72</v>
      </c>
      <c r="B64" s="16" t="s">
        <v>23</v>
      </c>
      <c r="C64" s="16"/>
      <c r="D64" s="23">
        <f>D61+D62-D63</f>
        <v>20.510000000000048</v>
      </c>
      <c r="F64" s="11">
        <f>F61+F62-F63</f>
        <v>92.3599999999999</v>
      </c>
    </row>
    <row r="65" spans="1:6" s="1" customFormat="1" ht="12.95" customHeight="1" x14ac:dyDescent="0.2">
      <c r="A65" s="10" t="s">
        <v>73</v>
      </c>
      <c r="B65" s="16" t="s">
        <v>28</v>
      </c>
      <c r="C65" s="16"/>
      <c r="D65" s="23">
        <f>SUM(D66:D68)</f>
        <v>312.92910000000001</v>
      </c>
      <c r="F65" s="11">
        <f>SUM(F66:F68)</f>
        <v>102.83354999999999</v>
      </c>
    </row>
    <row r="66" spans="1:6" s="1" customFormat="1" ht="12.95" customHeight="1" x14ac:dyDescent="0.2">
      <c r="A66" s="10" t="s">
        <v>74</v>
      </c>
      <c r="B66" s="16"/>
      <c r="C66" s="16" t="s">
        <v>102</v>
      </c>
      <c r="D66" s="23">
        <v>285.16000000000003</v>
      </c>
      <c r="F66" s="11">
        <v>0</v>
      </c>
    </row>
    <row r="67" spans="1:6" s="1" customFormat="1" ht="12.95" customHeight="1" x14ac:dyDescent="0.2">
      <c r="A67" s="10" t="s">
        <v>75</v>
      </c>
      <c r="B67" s="16"/>
      <c r="C67" s="16" t="s">
        <v>77</v>
      </c>
      <c r="D67" s="11">
        <f>D63*1.5%</f>
        <v>5.2250999999999994</v>
      </c>
      <c r="F67" s="11">
        <f>F63*1.5%</f>
        <v>15.646349999999998</v>
      </c>
    </row>
    <row r="68" spans="1:6" s="1" customFormat="1" ht="12.95" customHeight="1" x14ac:dyDescent="0.2">
      <c r="A68" s="10" t="s">
        <v>88</v>
      </c>
      <c r="B68" s="16"/>
      <c r="C68" s="16" t="s">
        <v>40</v>
      </c>
      <c r="D68" s="11">
        <f>D62*8%</f>
        <v>22.544</v>
      </c>
      <c r="F68" s="11">
        <f>F62*8%</f>
        <v>87.18719999999999</v>
      </c>
    </row>
    <row r="69" spans="1:6" s="1" customFormat="1" ht="12.95" customHeight="1" x14ac:dyDescent="0.2">
      <c r="A69" s="10" t="s">
        <v>90</v>
      </c>
      <c r="B69" s="16" t="s">
        <v>42</v>
      </c>
      <c r="C69" s="16"/>
      <c r="D69" s="11">
        <f>D63-D65</f>
        <v>35.41089999999997</v>
      </c>
      <c r="F69" s="11">
        <f>F63-F65</f>
        <v>940.25644999999997</v>
      </c>
    </row>
    <row r="70" spans="1:6" s="1" customFormat="1" ht="12.95" customHeight="1" x14ac:dyDescent="0.2">
      <c r="A70" s="12" t="s">
        <v>91</v>
      </c>
      <c r="B70" s="8" t="s">
        <v>63</v>
      </c>
      <c r="C70" s="8"/>
      <c r="D70" s="9"/>
      <c r="F70" s="9"/>
    </row>
    <row r="71" spans="1:6" s="1" customFormat="1" ht="12.95" customHeight="1" x14ac:dyDescent="0.2">
      <c r="A71" s="10" t="s">
        <v>92</v>
      </c>
      <c r="B71" s="13" t="s">
        <v>86</v>
      </c>
      <c r="C71" s="13"/>
      <c r="D71" s="23">
        <v>-443032.51</v>
      </c>
      <c r="F71" s="21">
        <f>'[1]2018'!$D$78</f>
        <v>-148481.97175000003</v>
      </c>
    </row>
    <row r="72" spans="1:6" s="1" customFormat="1" ht="12.95" customHeight="1" x14ac:dyDescent="0.2">
      <c r="A72" s="10" t="s">
        <v>93</v>
      </c>
      <c r="B72" s="16" t="s">
        <v>64</v>
      </c>
      <c r="C72" s="16"/>
      <c r="D72" s="11">
        <f>D9+D41+D51+D61</f>
        <v>69111.290000000008</v>
      </c>
      <c r="F72" s="11">
        <f>F9+F41+F51+F61</f>
        <v>25624.59</v>
      </c>
    </row>
    <row r="73" spans="1:6" s="1" customFormat="1" ht="12.95" customHeight="1" x14ac:dyDescent="0.2">
      <c r="A73" s="10" t="s">
        <v>94</v>
      </c>
      <c r="B73" s="16" t="s">
        <v>65</v>
      </c>
      <c r="C73" s="16"/>
      <c r="D73" s="11">
        <f>D12+D42+D52+D62</f>
        <v>669300.78</v>
      </c>
      <c r="F73" s="11">
        <f>F12+F42+F52+F62</f>
        <v>621825.97999999986</v>
      </c>
    </row>
    <row r="74" spans="1:6" s="1" customFormat="1" ht="12.95" customHeight="1" x14ac:dyDescent="0.2">
      <c r="A74" s="10" t="s">
        <v>95</v>
      </c>
      <c r="B74" s="16" t="s">
        <v>66</v>
      </c>
      <c r="C74" s="16"/>
      <c r="D74" s="11">
        <f>D15+D43+D53+D63</f>
        <v>624581.32999999996</v>
      </c>
      <c r="F74" s="11">
        <f>F15+F43+F53+F63</f>
        <v>596525.46</v>
      </c>
    </row>
    <row r="75" spans="1:6" s="1" customFormat="1" ht="12.95" customHeight="1" x14ac:dyDescent="0.2">
      <c r="A75" s="10" t="s">
        <v>96</v>
      </c>
      <c r="B75" s="16" t="s">
        <v>67</v>
      </c>
      <c r="C75" s="16"/>
      <c r="D75" s="54">
        <f>D72+D73-D74</f>
        <v>113830.74000000011</v>
      </c>
      <c r="F75" s="11">
        <f>F72+F73-F74</f>
        <v>50925.10999999987</v>
      </c>
    </row>
    <row r="76" spans="1:6" s="1" customFormat="1" ht="12.95" customHeight="1" x14ac:dyDescent="0.2">
      <c r="A76" s="10" t="s">
        <v>97</v>
      </c>
      <c r="B76" s="16" t="s">
        <v>28</v>
      </c>
      <c r="C76" s="16"/>
      <c r="D76" s="11">
        <f>D21+D45+D55+D65</f>
        <v>810217.90235000011</v>
      </c>
      <c r="F76" s="11">
        <f>F21+F45+F55+F65</f>
        <v>542662.47029999993</v>
      </c>
    </row>
    <row r="77" spans="1:6" s="1" customFormat="1" ht="12.95" customHeight="1" x14ac:dyDescent="0.2">
      <c r="A77" s="10" t="s">
        <v>98</v>
      </c>
      <c r="B77" s="16" t="s">
        <v>68</v>
      </c>
      <c r="C77" s="16"/>
      <c r="D77" s="11">
        <f>D74-D76</f>
        <v>-185636.57235000015</v>
      </c>
      <c r="F77" s="11">
        <f>F74-F76</f>
        <v>53862.989700000035</v>
      </c>
    </row>
    <row r="78" spans="1:6" s="1" customFormat="1" ht="12.95" customHeight="1" x14ac:dyDescent="0.2">
      <c r="A78" s="10" t="s">
        <v>99</v>
      </c>
      <c r="B78" s="16" t="s">
        <v>87</v>
      </c>
      <c r="C78" s="16"/>
      <c r="D78" s="11">
        <f>D71+D74-D76</f>
        <v>-628669.08235000016</v>
      </c>
      <c r="F78" s="11">
        <f>F71+F74-F76</f>
        <v>-94618.982049999991</v>
      </c>
    </row>
    <row r="79" spans="1:6" s="1" customFormat="1" ht="12.95" customHeight="1" x14ac:dyDescent="0.2">
      <c r="A79" s="5" t="s">
        <v>106</v>
      </c>
      <c r="D79" s="4"/>
      <c r="F79" s="4"/>
    </row>
    <row r="80" spans="1:6" s="1" customFormat="1" ht="12.95" customHeight="1" x14ac:dyDescent="0.2">
      <c r="A80" s="5" t="s">
        <v>107</v>
      </c>
      <c r="D80" s="4"/>
      <c r="F80" s="4"/>
    </row>
    <row r="81" spans="1:6" s="1" customFormat="1" ht="12.95" customHeight="1" x14ac:dyDescent="0.2">
      <c r="A81" s="5" t="s">
        <v>118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  <row r="200" spans="1:6" s="1" customFormat="1" ht="12.95" customHeight="1" x14ac:dyDescent="0.2">
      <c r="A200" s="5"/>
      <c r="D200" s="4"/>
      <c r="F200" s="4"/>
    </row>
    <row r="201" spans="1:6" s="1" customFormat="1" ht="12.95" customHeight="1" x14ac:dyDescent="0.2">
      <c r="A201" s="5"/>
      <c r="D201" s="4"/>
      <c r="F201" s="4"/>
    </row>
    <row r="202" spans="1:6" s="1" customFormat="1" ht="12.95" customHeight="1" x14ac:dyDescent="0.2">
      <c r="A202" s="5"/>
      <c r="D202" s="4"/>
      <c r="F202" s="4"/>
    </row>
    <row r="203" spans="1:6" s="1" customFormat="1" ht="12.95" customHeight="1" x14ac:dyDescent="0.2">
      <c r="A203" s="5"/>
      <c r="D203" s="4"/>
      <c r="F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16" workbookViewId="0">
      <selection activeCell="G14" sqref="G14"/>
    </sheetView>
  </sheetViews>
  <sheetFormatPr defaultRowHeight="15" x14ac:dyDescent="0.25"/>
  <cols>
    <col min="1" max="1" width="5.7109375" customWidth="1"/>
    <col min="2" max="2" width="68.42578125" customWidth="1"/>
    <col min="3" max="3" width="12.7109375" customWidth="1"/>
    <col min="4" max="4" width="13.140625" customWidth="1"/>
    <col min="5" max="5" width="12.5703125" customWidth="1"/>
  </cols>
  <sheetData>
    <row r="1" spans="1:5" ht="28.5" customHeight="1" x14ac:dyDescent="0.3">
      <c r="A1" s="18"/>
      <c r="B1" s="46" t="s">
        <v>129</v>
      </c>
      <c r="C1" s="18"/>
      <c r="D1" s="18"/>
      <c r="E1" s="18"/>
    </row>
    <row r="2" spans="1:5" ht="31.5" x14ac:dyDescent="0.25">
      <c r="A2" s="25" t="s">
        <v>121</v>
      </c>
      <c r="B2" s="25" t="s">
        <v>122</v>
      </c>
      <c r="C2" s="25" t="s">
        <v>123</v>
      </c>
      <c r="D2" s="25" t="s">
        <v>124</v>
      </c>
      <c r="E2" s="25" t="s">
        <v>125</v>
      </c>
    </row>
    <row r="3" spans="1:5" ht="35.1" customHeight="1" x14ac:dyDescent="0.25">
      <c r="A3" s="26">
        <v>1</v>
      </c>
      <c r="B3" s="27"/>
      <c r="C3" s="27"/>
      <c r="D3" s="26"/>
      <c r="E3" s="19"/>
    </row>
    <row r="4" spans="1:5" ht="35.1" customHeight="1" x14ac:dyDescent="0.25">
      <c r="A4" s="26">
        <v>2</v>
      </c>
      <c r="B4" s="27"/>
      <c r="C4" s="27"/>
      <c r="D4" s="26"/>
      <c r="E4" s="20"/>
    </row>
    <row r="5" spans="1:5" ht="35.1" customHeight="1" x14ac:dyDescent="0.25">
      <c r="A5" s="28">
        <v>1</v>
      </c>
      <c r="B5" s="29"/>
      <c r="C5" s="30"/>
      <c r="D5" s="31"/>
      <c r="E5" s="32"/>
    </row>
    <row r="6" spans="1:5" ht="35.1" customHeight="1" x14ac:dyDescent="0.25">
      <c r="A6" s="33">
        <v>1</v>
      </c>
      <c r="B6" s="34"/>
      <c r="C6" s="35"/>
      <c r="D6" s="36"/>
      <c r="E6" s="37"/>
    </row>
    <row r="7" spans="1:5" ht="35.1" customHeight="1" x14ac:dyDescent="0.25">
      <c r="A7" s="26">
        <v>4</v>
      </c>
      <c r="B7" s="38"/>
      <c r="C7" s="27"/>
      <c r="D7" s="26"/>
      <c r="E7" s="20"/>
    </row>
    <row r="8" spans="1:5" ht="35.1" customHeight="1" x14ac:dyDescent="0.25">
      <c r="A8" s="26">
        <v>5</v>
      </c>
      <c r="B8" s="27"/>
      <c r="C8" s="27"/>
      <c r="D8" s="26"/>
      <c r="E8" s="39"/>
    </row>
    <row r="9" spans="1:5" ht="46.5" customHeight="1" x14ac:dyDescent="0.25">
      <c r="A9" s="26">
        <v>6</v>
      </c>
      <c r="B9" s="27"/>
      <c r="C9" s="38"/>
      <c r="D9" s="26"/>
      <c r="E9" s="20"/>
    </row>
    <row r="10" spans="1:5" ht="36" customHeight="1" x14ac:dyDescent="0.25">
      <c r="A10" s="26">
        <v>7</v>
      </c>
      <c r="B10" s="27"/>
      <c r="C10" s="27"/>
      <c r="D10" s="26"/>
      <c r="E10" s="19"/>
    </row>
    <row r="11" spans="1:5" ht="35.1" customHeight="1" x14ac:dyDescent="0.25">
      <c r="A11" s="26">
        <v>8</v>
      </c>
      <c r="B11" s="27"/>
      <c r="C11" s="27"/>
      <c r="D11" s="26"/>
      <c r="E11" s="19"/>
    </row>
    <row r="12" spans="1:5" ht="35.1" customHeight="1" x14ac:dyDescent="0.25">
      <c r="A12" s="26">
        <v>9</v>
      </c>
      <c r="B12" s="27"/>
      <c r="C12" s="27"/>
      <c r="D12" s="26"/>
      <c r="E12" s="40"/>
    </row>
    <row r="13" spans="1:5" ht="35.1" customHeight="1" x14ac:dyDescent="0.25">
      <c r="A13" s="41">
        <v>10</v>
      </c>
      <c r="B13" s="42"/>
      <c r="C13" s="19"/>
      <c r="D13" s="19"/>
      <c r="E13" s="43"/>
    </row>
    <row r="14" spans="1:5" ht="35.1" customHeight="1" x14ac:dyDescent="0.25">
      <c r="A14" s="44">
        <v>11</v>
      </c>
      <c r="B14" s="42"/>
      <c r="C14" s="19"/>
      <c r="D14" s="19"/>
      <c r="E14" s="43"/>
    </row>
    <row r="15" spans="1:5" ht="35.1" customHeight="1" x14ac:dyDescent="0.25">
      <c r="A15" s="26">
        <v>12</v>
      </c>
      <c r="B15" s="45"/>
      <c r="C15" s="19"/>
      <c r="D15" s="19"/>
      <c r="E15" s="24"/>
    </row>
    <row r="16" spans="1:5" ht="35.1" customHeight="1" x14ac:dyDescent="0.3">
      <c r="A16" s="19"/>
      <c r="B16" s="48" t="s">
        <v>126</v>
      </c>
      <c r="C16" s="22"/>
      <c r="D16" s="19"/>
      <c r="E16" s="47">
        <f>SUM(E3:E15)</f>
        <v>0</v>
      </c>
    </row>
    <row r="17" spans="4:4" ht="35.1" customHeight="1" x14ac:dyDescent="0.25"/>
    <row r="18" spans="4:4" x14ac:dyDescent="0.25">
      <c r="D18" t="s">
        <v>127</v>
      </c>
    </row>
  </sheetData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2022-03-29T09:15:59Z</dcterms:modified>
</cp:coreProperties>
</file>