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50" windowHeight="7665"/>
  </bookViews>
  <sheets>
    <sheet name="2020" sheetId="15" r:id="rId1"/>
    <sheet name="текущий ремонт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7" i="17" l="1"/>
  <c r="F71" i="15" l="1"/>
  <c r="F63" i="15"/>
  <c r="F62" i="15"/>
  <c r="F68" i="15" s="1"/>
  <c r="F61" i="15"/>
  <c r="F64" i="15" s="1"/>
  <c r="F53" i="15"/>
  <c r="F52" i="15"/>
  <c r="F58" i="15" s="1"/>
  <c r="F51" i="15"/>
  <c r="F54" i="15" s="1"/>
  <c r="F43" i="15"/>
  <c r="F42" i="15"/>
  <c r="F48" i="15" s="1"/>
  <c r="F41" i="15"/>
  <c r="F44" i="15" s="1"/>
  <c r="F34" i="15"/>
  <c r="F33" i="15"/>
  <c r="F17" i="15"/>
  <c r="F16" i="15"/>
  <c r="F15" i="15" s="1"/>
  <c r="F14" i="15"/>
  <c r="F13" i="15"/>
  <c r="F12" i="15" s="1"/>
  <c r="F38" i="15" s="1"/>
  <c r="F11" i="15"/>
  <c r="F10" i="15"/>
  <c r="F19" i="15" l="1"/>
  <c r="F20" i="15"/>
  <c r="F74" i="15"/>
  <c r="F37" i="15"/>
  <c r="F21" i="15"/>
  <c r="F73" i="15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18" i="15" l="1"/>
  <c r="F76" i="15"/>
  <c r="F78" i="15" s="1"/>
  <c r="F39" i="15"/>
  <c r="F75" i="15"/>
  <c r="F77" i="15" l="1"/>
  <c r="D22" i="16" l="1"/>
  <c r="B22" i="16" l="1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<sst xmlns="http://schemas.openxmlformats.org/spreadsheetml/2006/main" count="217" uniqueCount="183">
  <si>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</si>
  <si>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</si>
  <si>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</si>
  <si>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</si>
  <si>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</si>
  <si>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</si>
  <si>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</si>
  <si>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</si>
  <si>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</si>
  <si>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</si>
  <si>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</si>
  <si>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</si>
  <si>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</si>
  <si>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</si>
  <si>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</si>
  <si>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</si>
  <si>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</si>
  <si>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</si>
  <si>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</si>
  <si>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</si>
  <si>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</si>
  <si>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</si>
  <si>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</si>
  <si>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</si>
  <si>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</si>
  <si>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</si>
  <si>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</si>
  <si>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</si>
  <si>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</si>
  <si>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</si>
  <si>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</si>
  <si>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</si>
  <si>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</si>
  <si>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</si>
  <si>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</si>
  <si>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</si>
  <si>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</si>
  <si>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</si>
  <si>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</si>
  <si>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</si>
  <si>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</si>
  <si>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</si>
  <si>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</si>
  <si>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</si>
  <si>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</si>
  <si>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</si>
  <si>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</si>
  <si>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</si>
  <si>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</si>
  <si>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</si>
  <si>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</si>
  <si>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</si>
  <si>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</si>
  <si>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</si>
  <si>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</si>
  <si>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</si>
  <si>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</si>
  <si>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</si>
  <si>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</si>
  <si>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</si>
  <si>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</si>
  <si>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</si>
  <si>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</si>
  <si>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</si>
  <si>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</si>
  <si>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</si>
  <si>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</si>
  <si>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</si>
  <si>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</si>
  <si>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</si>
  <si>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</si>
  <si>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</si>
  <si>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</si>
  <si>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</si>
  <si>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</si>
  <si>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</si>
  <si>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</si>
  <si>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</si>
  <si>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</si>
  <si>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</si>
  <si>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</si>
  <si>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</si>
  <si>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</si>
  <si>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</si>
  <si>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</si>
  <si>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</si>
  <si>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</si>
  <si>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</si>
  <si>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</si>
  <si>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</si>
  <si>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</si>
  <si>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</si>
  <si>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</si>
  <si>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</si>
  <si>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</si>
  <si>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</si>
  <si>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</si>
  <si>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</si>
  <si>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</si>
  <si>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</si>
  <si>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</si>
  <si>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</si>
  <si>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</si>
  <si>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</si>
  <si>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</si>
  <si>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</si>
  <si>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</si>
  <si>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</si>
  <si>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</si>
  <si>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</si>
  <si>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</si>
  <si>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</si>
  <si>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</si>
  <si>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</si>
  <si>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</si>
  <si>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</si>
  <si>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</si>
  <si>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</si>
  <si>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</si>
  <si>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</si>
  <si>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</si>
  <si>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</si>
  <si>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</si>
  <si>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</si>
  <si>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подъездов</t>
  </si>
  <si>
    <t>Окрашивание водоэмульсионными составами поверхности стен и потолков</t>
  </si>
  <si>
    <t>Лифт:</t>
  </si>
  <si>
    <t>Ремонт эл.двигателя в лифте</t>
  </si>
  <si>
    <t>Ремонт привода дверей кабины лифта</t>
  </si>
  <si>
    <t>Замена ролика (эксцентрика) каретки дверей кабины</t>
  </si>
  <si>
    <t>Замена фотобарьера лифта</t>
  </si>
  <si>
    <t>Холодное и горячее водоснабжение:</t>
  </si>
  <si>
    <t>Ремонт ХВС</t>
  </si>
  <si>
    <t>Водоотведение:</t>
  </si>
  <si>
    <t>Смена  труб канализации</t>
  </si>
  <si>
    <t>Электроснабжение:</t>
  </si>
  <si>
    <t>Замена светильника на светильник светодиодный</t>
  </si>
  <si>
    <t>Замена светильник с датчиком движения на светильник ОНЛАЙТ</t>
  </si>
  <si>
    <t>Благоустройство:</t>
  </si>
  <si>
    <t>Установка противоскользящих ковриков</t>
  </si>
  <si>
    <t>Итого</t>
  </si>
  <si>
    <t>Наименование работ</t>
  </si>
  <si>
    <t>Пугачева,59</t>
  </si>
  <si>
    <t>Услуги курьера по доставке писем и документов</t>
  </si>
  <si>
    <t>01 января 2020 года</t>
  </si>
  <si>
    <t>31 декабря 2020 года</t>
  </si>
  <si>
    <t>ул. Пугачева, 59</t>
  </si>
  <si>
    <t>Текущий ремонт, выполненный в 2020 году</t>
  </si>
  <si>
    <t xml:space="preserve">                                                     Пугачева 59.ТР.Год 2020г.</t>
  </si>
  <si>
    <t>№пп</t>
  </si>
  <si>
    <t>Работа</t>
  </si>
  <si>
    <t>№ акта</t>
  </si>
  <si>
    <t>Дата</t>
  </si>
  <si>
    <t>Стоимость, руб.</t>
  </si>
  <si>
    <t>Смена отдельных участков трубопроводов  водоснабжения из стальных водогазопроводных оцинкованных труб диаметром до 40мм (кв.34)</t>
  </si>
  <si>
    <t>ТР2-59</t>
  </si>
  <si>
    <t>17.07.20г.</t>
  </si>
  <si>
    <t>Смена отдельных участков трубопроводов  водоснабжения из стальных водогазопроводных оцинкованных труб диаметром до 40мм (кв.10)</t>
  </si>
  <si>
    <t>ТР3-59</t>
  </si>
  <si>
    <t>15.07.20г.</t>
  </si>
  <si>
    <t>Ремонт обыкновенной штукатурки гладких бетонных фасадов(приямки)</t>
  </si>
  <si>
    <t>ТР4-59</t>
  </si>
  <si>
    <t>30.09.20г.</t>
  </si>
  <si>
    <t>Замена отвода на стояке ГВС.(кв.№47)</t>
  </si>
  <si>
    <t>ТР5-59</t>
  </si>
  <si>
    <t>31.10.20г.</t>
  </si>
  <si>
    <t>Ремонт стояка ХВС, кв. 41</t>
  </si>
  <si>
    <t>ТР59-6</t>
  </si>
  <si>
    <t>30.11.20г.</t>
  </si>
  <si>
    <t>Заделка и герметизация швов и стыков в стенах крупноблочных и крупнопанельных домов (кв.33,96)</t>
  </si>
  <si>
    <t>ТР59-7</t>
  </si>
  <si>
    <t>30.12.20г.</t>
  </si>
  <si>
    <t>ИТОГО ЗА ГОД:</t>
  </si>
  <si>
    <t>Дезинфицирующая обработка МОП МКД</t>
  </si>
  <si>
    <t>Восстановление решетки (подвал)</t>
  </si>
  <si>
    <t>Акт</t>
  </si>
  <si>
    <t>Замена балансировочного клапана кв 111</t>
  </si>
  <si>
    <t>Ремонт стояка ГВС кв 32</t>
  </si>
  <si>
    <t>Замена отсечного крана кв 45</t>
  </si>
  <si>
    <t>Ревизия и ремонт качелей с заменой цепей</t>
  </si>
  <si>
    <t>ТР-5-59</t>
  </si>
  <si>
    <t>Установка противоскользящего покрытия</t>
  </si>
  <si>
    <t>Замена кранов отопления кв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</si>
</sst>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2" fontId="4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/>
    <xf numFmtId="2" fontId="4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wrapText="1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4" fontId="4" fillId="0" borderId="0" xfId="0" applyNumberFormat="1" applyFont="1"/>
    <xf numFmtId="49" fontId="4" fillId="3" borderId="1" xfId="0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49" fontId="4" fillId="0" borderId="0" xfId="0" applyNumberFormat="1" applyFont="1"/>
    <xf numFmtId="4" fontId="4" fillId="6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0" borderId="1" xfId="0" applyFont="1" applyBorder="1" applyAlignment="1"/>
    <xf numFmtId="0" fontId="12" fillId="6" borderId="1" xfId="0" applyFont="1" applyFill="1" applyBorder="1" applyAlignment="1" applyProtection="1">
      <alignment horizontal="left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14" fontId="16" fillId="7" borderId="1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Border="1"/>
    <xf numFmtId="0" fontId="0" fillId="6" borderId="1" xfId="0" applyFill="1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5" borderId="1" xfId="0" applyFont="1" applyFill="1" applyBorder="1" applyAlignment="1" applyProtection="1">
      <alignment horizontal="left" vertical="center" wrapText="1"/>
    </xf>
    <xf numFmtId="0" fontId="16" fillId="7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2" fillId="6" borderId="1" xfId="0" applyNumberFormat="1" applyFont="1" applyFill="1" applyBorder="1" applyAlignment="1" applyProtection="1">
      <alignment horizontal="center" vertical="center" wrapText="1"/>
    </xf>
    <xf numFmtId="4" fontId="15" fillId="6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91;&#1075;&#1072;&#1095;&#1077;&#1074;&#1072;,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  <sheetName val="Коммунальные услуги"/>
    </sheetNames>
    <sheetDataSet>
      <sheetData sheetId="0" refreshError="1">
        <row r="19">
          <cell r="D19">
            <v>260981.1399999999</v>
          </cell>
        </row>
        <row r="20">
          <cell r="D20">
            <v>2000</v>
          </cell>
        </row>
        <row r="44">
          <cell r="D44">
            <v>1333.9199999999983</v>
          </cell>
        </row>
        <row r="54">
          <cell r="D54">
            <v>664.79999999999973</v>
          </cell>
        </row>
        <row r="64">
          <cell r="D64">
            <v>501.80999999999995</v>
          </cell>
        </row>
        <row r="78">
          <cell r="D78">
            <v>-109881.6818999995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9">
          <cell r="F319">
            <v>1459692.61</v>
          </cell>
          <cell r="J319">
            <v>1433903.55</v>
          </cell>
        </row>
        <row r="323">
          <cell r="F323">
            <v>3000.36</v>
          </cell>
          <cell r="J323">
            <v>2917.79</v>
          </cell>
        </row>
        <row r="324">
          <cell r="F324">
            <v>3997.68</v>
          </cell>
          <cell r="J324">
            <v>3856.63</v>
          </cell>
        </row>
        <row r="325">
          <cell r="F325">
            <v>81129.09</v>
          </cell>
          <cell r="J325">
            <v>72371.13</v>
          </cell>
        </row>
        <row r="336">
          <cell r="B336">
            <v>12000</v>
          </cell>
        </row>
        <row r="337">
          <cell r="B337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tabSelected="1" workbookViewId="0">
      <selection activeCell="F58" sqref="F1:F1048576"/>
    </sheetView>
  </sheetViews>
  <sheetFormatPr defaultRowHeight="12.95" customHeight="1" x14ac:dyDescent="0.25"/>
  <cols>
    <col min="1" max="1" width="9.140625" style="4" customWidth="1"/>
    <col min="2" max="2" width="8.28515625" style="4" customWidth="1"/>
    <col min="3" max="3" width="75.5703125" style="4" customWidth="1"/>
    <col min="4" max="4" width="20.140625" style="18" customWidth="1"/>
    <col min="5" max="5" width="12" style="4" customWidth="1"/>
    <col min="6" max="6" width="21.85546875" style="18" hidden="1" customWidth="1"/>
    <col min="7" max="22" width="9.140625" style="1"/>
  </cols>
  <sheetData>
    <row r="1" spans="1:11" ht="3" customHeight="1" x14ac:dyDescent="0.25"/>
    <row r="2" spans="1:11" ht="18" customHeight="1" x14ac:dyDescent="0.25">
      <c r="A2" s="19" t="s">
        <v>102</v>
      </c>
    </row>
    <row r="3" spans="1:11" ht="18" customHeight="1" x14ac:dyDescent="0.25">
      <c r="A3" s="4" t="s">
        <v>0</v>
      </c>
      <c r="C3" s="4" t="s">
        <v>144</v>
      </c>
    </row>
    <row r="4" spans="1:11" ht="16.5" customHeight="1" x14ac:dyDescent="0.25">
      <c r="A4" s="4" t="s">
        <v>1</v>
      </c>
      <c r="C4" s="4" t="s">
        <v>145</v>
      </c>
    </row>
    <row r="5" spans="1:11" ht="15.75" customHeight="1" x14ac:dyDescent="0.25">
      <c r="A5" s="4" t="s">
        <v>2</v>
      </c>
      <c r="C5" s="4" t="s">
        <v>146</v>
      </c>
    </row>
    <row r="6" spans="1:11" ht="6" customHeight="1" x14ac:dyDescent="0.25"/>
    <row r="7" spans="1:11" ht="20.100000000000001" customHeight="1" x14ac:dyDescent="0.25">
      <c r="A7" s="20" t="s">
        <v>3</v>
      </c>
      <c r="B7" s="33" t="s">
        <v>4</v>
      </c>
      <c r="C7" s="33"/>
      <c r="D7" s="21" t="s">
        <v>5</v>
      </c>
      <c r="F7" s="21" t="s">
        <v>5</v>
      </c>
    </row>
    <row r="8" spans="1:11" ht="20.100000000000001" customHeight="1" x14ac:dyDescent="0.25">
      <c r="A8" s="22" t="s">
        <v>6</v>
      </c>
      <c r="B8" s="34" t="s">
        <v>109</v>
      </c>
      <c r="C8" s="34"/>
      <c r="D8" s="23"/>
      <c r="F8" s="23"/>
    </row>
    <row r="9" spans="1:11" ht="20.100000000000001" customHeight="1" x14ac:dyDescent="0.25">
      <c r="A9" s="24" t="s">
        <v>7</v>
      </c>
      <c r="B9" s="35" t="s">
        <v>8</v>
      </c>
      <c r="C9" s="35"/>
      <c r="D9" s="32">
        <f>SUM(D10:D11)</f>
        <v>289770.2</v>
      </c>
      <c r="F9" s="25">
        <f>SUM(F10:F11)</f>
        <v>262981.1399999999</v>
      </c>
    </row>
    <row r="10" spans="1:11" ht="20.100000000000001" customHeight="1" x14ac:dyDescent="0.25">
      <c r="A10" s="24" t="s">
        <v>9</v>
      </c>
      <c r="B10" s="5"/>
      <c r="C10" s="26" t="s">
        <v>110</v>
      </c>
      <c r="D10" s="32">
        <v>286770.2</v>
      </c>
      <c r="F10" s="25">
        <f>'[1]2018'!$D$19</f>
        <v>260981.1399999999</v>
      </c>
    </row>
    <row r="11" spans="1:11" ht="20.100000000000001" customHeight="1" x14ac:dyDescent="0.25">
      <c r="A11" s="24" t="s">
        <v>116</v>
      </c>
      <c r="B11" s="26"/>
      <c r="C11" s="26" t="s">
        <v>10</v>
      </c>
      <c r="D11" s="32">
        <v>3000</v>
      </c>
      <c r="F11" s="25">
        <f>'[1]2018'!$D$20</f>
        <v>2000</v>
      </c>
    </row>
    <row r="12" spans="1:11" ht="20.100000000000001" customHeight="1" x14ac:dyDescent="0.25">
      <c r="A12" s="24" t="s">
        <v>11</v>
      </c>
      <c r="B12" s="26" t="s">
        <v>12</v>
      </c>
      <c r="C12" s="26"/>
      <c r="D12" s="32">
        <f>SUM(D13:D14)</f>
        <v>1536947.89</v>
      </c>
      <c r="F12" s="25">
        <f>SUM(F13:F14)</f>
        <v>1471692.61</v>
      </c>
      <c r="K12" s="2"/>
    </row>
    <row r="13" spans="1:11" ht="20.100000000000001" customHeight="1" x14ac:dyDescent="0.25">
      <c r="A13" s="24" t="s">
        <v>13</v>
      </c>
      <c r="B13" s="26"/>
      <c r="C13" s="26" t="s">
        <v>111</v>
      </c>
      <c r="D13" s="32">
        <v>1524947.89</v>
      </c>
      <c r="F13" s="25">
        <f>'[2]2019'!$F$319</f>
        <v>1459692.61</v>
      </c>
      <c r="K13" s="3"/>
    </row>
    <row r="14" spans="1:11" ht="20.100000000000001" customHeight="1" x14ac:dyDescent="0.25">
      <c r="A14" s="24" t="s">
        <v>117</v>
      </c>
      <c r="B14" s="26"/>
      <c r="C14" s="26" t="s">
        <v>14</v>
      </c>
      <c r="D14" s="32">
        <v>12000</v>
      </c>
      <c r="F14" s="25">
        <f>'[2]2019'!$B$336</f>
        <v>12000</v>
      </c>
    </row>
    <row r="15" spans="1:11" ht="20.100000000000001" customHeight="1" x14ac:dyDescent="0.25">
      <c r="A15" s="24" t="s">
        <v>15</v>
      </c>
      <c r="B15" s="26" t="s">
        <v>16</v>
      </c>
      <c r="C15" s="26"/>
      <c r="D15" s="32">
        <f>SUM(D16:D17)</f>
        <v>1622386.45</v>
      </c>
      <c r="F15" s="25">
        <f>SUM(F16:F17)</f>
        <v>1444903.55</v>
      </c>
    </row>
    <row r="16" spans="1:11" ht="20.100000000000001" customHeight="1" x14ac:dyDescent="0.25">
      <c r="A16" s="24" t="s">
        <v>17</v>
      </c>
      <c r="B16" s="26"/>
      <c r="C16" s="26" t="s">
        <v>112</v>
      </c>
      <c r="D16" s="32">
        <v>1610386.45</v>
      </c>
      <c r="F16" s="25">
        <f>'[2]2019'!$J$319</f>
        <v>1433903.55</v>
      </c>
    </row>
    <row r="17" spans="1:6" ht="20.100000000000001" customHeight="1" x14ac:dyDescent="0.25">
      <c r="A17" s="24" t="s">
        <v>118</v>
      </c>
      <c r="B17" s="26"/>
      <c r="C17" s="26" t="s">
        <v>18</v>
      </c>
      <c r="D17" s="32">
        <v>12000</v>
      </c>
      <c r="F17" s="25">
        <f>'[2]2019'!$B$337</f>
        <v>11000</v>
      </c>
    </row>
    <row r="18" spans="1:6" ht="20.100000000000001" customHeight="1" x14ac:dyDescent="0.25">
      <c r="A18" s="24" t="s">
        <v>19</v>
      </c>
      <c r="B18" s="35" t="s">
        <v>20</v>
      </c>
      <c r="C18" s="35"/>
      <c r="D18" s="25">
        <f>SUM(D19:D20)</f>
        <v>204331.6399999999</v>
      </c>
      <c r="F18" s="25">
        <f>SUM(F19:F20)</f>
        <v>289770.19999999995</v>
      </c>
    </row>
    <row r="19" spans="1:6" ht="20.100000000000001" customHeight="1" x14ac:dyDescent="0.25">
      <c r="A19" s="24" t="s">
        <v>21</v>
      </c>
      <c r="B19" s="26"/>
      <c r="C19" s="26" t="s">
        <v>113</v>
      </c>
      <c r="D19" s="25">
        <f>D10+D13-D16</f>
        <v>201331.6399999999</v>
      </c>
      <c r="F19" s="25">
        <f>F10+F13-F16</f>
        <v>286770.19999999995</v>
      </c>
    </row>
    <row r="20" spans="1:6" ht="20.100000000000001" customHeight="1" x14ac:dyDescent="0.25">
      <c r="A20" s="24" t="s">
        <v>119</v>
      </c>
      <c r="B20" s="26"/>
      <c r="C20" s="26" t="s">
        <v>22</v>
      </c>
      <c r="D20" s="25">
        <f>D11+D14-D17</f>
        <v>3000</v>
      </c>
      <c r="F20" s="25">
        <f>F11+F14-F17</f>
        <v>3000</v>
      </c>
    </row>
    <row r="21" spans="1:6" ht="20.100000000000001" customHeight="1" x14ac:dyDescent="0.25">
      <c r="A21" s="24" t="s">
        <v>23</v>
      </c>
      <c r="B21" s="26" t="s">
        <v>24</v>
      </c>
      <c r="C21" s="26"/>
      <c r="D21" s="25">
        <f>D22+D24+D25+D26+D27+D28+D29+D30+D31+D32+D33+D34+D35+D36+D37+D38+D23</f>
        <v>1466065.71795</v>
      </c>
      <c r="E21" s="27"/>
      <c r="F21" s="25">
        <f>F22+F24+F25+F26+F27+F28+F29+F30+F31+F32+F33+F34+F35+F36+F37+F38+F23</f>
        <v>1371162.8720500004</v>
      </c>
    </row>
    <row r="22" spans="1:6" ht="20.100000000000001" customHeight="1" x14ac:dyDescent="0.25">
      <c r="A22" s="24" t="s">
        <v>25</v>
      </c>
      <c r="B22" s="26"/>
      <c r="C22" s="26" t="s">
        <v>26</v>
      </c>
      <c r="D22" s="25">
        <v>78161.16</v>
      </c>
      <c r="F22" s="25">
        <v>61132.66</v>
      </c>
    </row>
    <row r="23" spans="1:6" ht="20.100000000000001" customHeight="1" x14ac:dyDescent="0.25">
      <c r="A23" s="24" t="s">
        <v>27</v>
      </c>
      <c r="B23" s="26"/>
      <c r="C23" s="26" t="s">
        <v>89</v>
      </c>
      <c r="D23" s="25"/>
      <c r="F23" s="25">
        <v>3680.5</v>
      </c>
    </row>
    <row r="24" spans="1:6" ht="20.100000000000001" customHeight="1" x14ac:dyDescent="0.25">
      <c r="A24" s="24" t="s">
        <v>29</v>
      </c>
      <c r="B24" s="5"/>
      <c r="C24" s="26" t="s">
        <v>28</v>
      </c>
      <c r="D24" s="32">
        <v>439825.65</v>
      </c>
      <c r="F24" s="25">
        <v>421883.05</v>
      </c>
    </row>
    <row r="25" spans="1:6" ht="20.100000000000001" customHeight="1" x14ac:dyDescent="0.25">
      <c r="A25" s="24" t="s">
        <v>30</v>
      </c>
      <c r="B25" s="26"/>
      <c r="C25" s="4" t="s">
        <v>107</v>
      </c>
      <c r="D25" s="32">
        <v>318502.87</v>
      </c>
      <c r="F25" s="25">
        <v>301621.58</v>
      </c>
    </row>
    <row r="26" spans="1:6" ht="20.100000000000001" customHeight="1" x14ac:dyDescent="0.25">
      <c r="A26" s="24" t="s">
        <v>31</v>
      </c>
      <c r="B26" s="26"/>
      <c r="C26" s="26" t="s">
        <v>41</v>
      </c>
      <c r="D26" s="32">
        <v>324882.59999999998</v>
      </c>
      <c r="F26" s="25">
        <v>301550.2</v>
      </c>
    </row>
    <row r="27" spans="1:6" s="1" customFormat="1" ht="20.100000000000001" customHeight="1" x14ac:dyDescent="0.25">
      <c r="A27" s="24" t="s">
        <v>32</v>
      </c>
      <c r="B27" s="26"/>
      <c r="C27" s="26" t="s">
        <v>79</v>
      </c>
      <c r="D27" s="32">
        <v>51370.36</v>
      </c>
      <c r="E27" s="4"/>
      <c r="F27" s="25">
        <v>47424.86</v>
      </c>
    </row>
    <row r="28" spans="1:6" s="1" customFormat="1" ht="20.100000000000001" customHeight="1" x14ac:dyDescent="0.25">
      <c r="A28" s="24" t="s">
        <v>34</v>
      </c>
      <c r="B28" s="26"/>
      <c r="C28" s="26" t="s">
        <v>101</v>
      </c>
      <c r="D28" s="32">
        <v>43338.64</v>
      </c>
      <c r="E28" s="4"/>
      <c r="F28" s="25">
        <v>39560.17</v>
      </c>
    </row>
    <row r="29" spans="1:6" s="1" customFormat="1" ht="20.100000000000001" customHeight="1" x14ac:dyDescent="0.25">
      <c r="A29" s="24" t="s">
        <v>35</v>
      </c>
      <c r="B29" s="26"/>
      <c r="C29" s="26" t="s">
        <v>80</v>
      </c>
      <c r="D29" s="32">
        <v>6840</v>
      </c>
      <c r="E29" s="4"/>
      <c r="F29" s="25">
        <v>6840</v>
      </c>
    </row>
    <row r="30" spans="1:6" s="1" customFormat="1" ht="20.100000000000001" customHeight="1" x14ac:dyDescent="0.25">
      <c r="A30" s="24" t="s">
        <v>90</v>
      </c>
      <c r="B30" s="26"/>
      <c r="C30" s="5" t="s">
        <v>173</v>
      </c>
      <c r="D30" s="25">
        <v>15387.3</v>
      </c>
      <c r="E30" s="4"/>
      <c r="F30" s="25">
        <v>0</v>
      </c>
    </row>
    <row r="31" spans="1:6" s="1" customFormat="1" ht="20.100000000000001" customHeight="1" x14ac:dyDescent="0.25">
      <c r="A31" s="24" t="s">
        <v>36</v>
      </c>
      <c r="B31" s="26"/>
      <c r="C31" s="26" t="s">
        <v>74</v>
      </c>
      <c r="D31" s="25">
        <v>3795</v>
      </c>
      <c r="E31" s="4"/>
      <c r="F31" s="25">
        <v>3795</v>
      </c>
    </row>
    <row r="32" spans="1:6" s="1" customFormat="1" ht="20.100000000000001" customHeight="1" x14ac:dyDescent="0.25">
      <c r="A32" s="24" t="s">
        <v>75</v>
      </c>
      <c r="B32" s="5"/>
      <c r="C32" s="26" t="s">
        <v>143</v>
      </c>
      <c r="D32" s="25"/>
      <c r="E32" s="4"/>
      <c r="F32" s="25">
        <v>5248.97</v>
      </c>
    </row>
    <row r="33" spans="1:6" s="1" customFormat="1" ht="20.100000000000001" customHeight="1" x14ac:dyDescent="0.25">
      <c r="A33" s="24" t="s">
        <v>78</v>
      </c>
      <c r="B33" s="5"/>
      <c r="C33" s="26" t="s">
        <v>114</v>
      </c>
      <c r="D33" s="25">
        <v>9850</v>
      </c>
      <c r="E33" s="4"/>
      <c r="F33" s="25">
        <f>5123.07+7716.5</f>
        <v>12839.57</v>
      </c>
    </row>
    <row r="34" spans="1:6" s="1" customFormat="1" ht="20.100000000000001" customHeight="1" x14ac:dyDescent="0.25">
      <c r="A34" s="24" t="s">
        <v>81</v>
      </c>
      <c r="B34" s="5"/>
      <c r="C34" s="26" t="s">
        <v>115</v>
      </c>
      <c r="D34" s="32">
        <v>7497.11</v>
      </c>
      <c r="E34" s="4"/>
      <c r="F34" s="25">
        <f>1498.78+6000</f>
        <v>7498.78</v>
      </c>
    </row>
    <row r="35" spans="1:6" s="1" customFormat="1" ht="20.100000000000001" customHeight="1" x14ac:dyDescent="0.25">
      <c r="A35" s="24" t="s">
        <v>82</v>
      </c>
      <c r="B35" s="5"/>
      <c r="C35" s="26" t="s">
        <v>108</v>
      </c>
      <c r="D35" s="32">
        <v>19323.400000000001</v>
      </c>
      <c r="E35" s="4"/>
      <c r="F35" s="25">
        <v>18678.57</v>
      </c>
    </row>
    <row r="36" spans="1:6" s="1" customFormat="1" ht="20.100000000000001" customHeight="1" x14ac:dyDescent="0.25">
      <c r="A36" s="24" t="s">
        <v>83</v>
      </c>
      <c r="B36" s="5"/>
      <c r="C36" s="26" t="s">
        <v>33</v>
      </c>
      <c r="D36" s="25">
        <v>0</v>
      </c>
      <c r="E36" s="4"/>
      <c r="F36" s="25">
        <v>0</v>
      </c>
    </row>
    <row r="37" spans="1:6" s="1" customFormat="1" ht="20.100000000000001" customHeight="1" x14ac:dyDescent="0.25">
      <c r="A37" s="24" t="s">
        <v>84</v>
      </c>
      <c r="B37" s="5"/>
      <c r="C37" s="5" t="s">
        <v>76</v>
      </c>
      <c r="D37" s="25">
        <f>D15*1.5%</f>
        <v>24335.796749999998</v>
      </c>
      <c r="E37" s="4"/>
      <c r="F37" s="25">
        <f>F15*1.5%</f>
        <v>21673.553250000001</v>
      </c>
    </row>
    <row r="38" spans="1:6" s="1" customFormat="1" ht="20.100000000000001" customHeight="1" x14ac:dyDescent="0.25">
      <c r="A38" s="24" t="s">
        <v>85</v>
      </c>
      <c r="B38" s="5"/>
      <c r="C38" s="5" t="s">
        <v>37</v>
      </c>
      <c r="D38" s="25">
        <f>D12*8%</f>
        <v>122955.8312</v>
      </c>
      <c r="E38" s="4"/>
      <c r="F38" s="25">
        <f>F12*8%</f>
        <v>117735.4088</v>
      </c>
    </row>
    <row r="39" spans="1:6" s="1" customFormat="1" ht="20.100000000000001" customHeight="1" x14ac:dyDescent="0.25">
      <c r="A39" s="24" t="s">
        <v>38</v>
      </c>
      <c r="B39" s="5" t="s">
        <v>39</v>
      </c>
      <c r="C39" s="5"/>
      <c r="D39" s="25">
        <f>D15-D21</f>
        <v>156320.73204999999</v>
      </c>
      <c r="E39" s="4"/>
      <c r="F39" s="25">
        <f>F15-F21</f>
        <v>73740.677949999692</v>
      </c>
    </row>
    <row r="40" spans="1:6" s="1" customFormat="1" ht="20.100000000000001" customHeight="1" x14ac:dyDescent="0.25">
      <c r="A40" s="28" t="s">
        <v>40</v>
      </c>
      <c r="B40" s="22" t="s">
        <v>103</v>
      </c>
      <c r="C40" s="22"/>
      <c r="D40" s="23"/>
      <c r="E40" s="4"/>
      <c r="F40" s="23"/>
    </row>
    <row r="41" spans="1:6" s="1" customFormat="1" ht="20.100000000000001" customHeight="1" x14ac:dyDescent="0.25">
      <c r="A41" s="24" t="s">
        <v>42</v>
      </c>
      <c r="B41" s="5" t="s">
        <v>8</v>
      </c>
      <c r="C41" s="5"/>
      <c r="D41" s="32">
        <v>10091.879999999999</v>
      </c>
      <c r="E41" s="4"/>
      <c r="F41" s="25">
        <f>'[1]2018'!$D$44</f>
        <v>1333.9199999999983</v>
      </c>
    </row>
    <row r="42" spans="1:6" s="1" customFormat="1" ht="20.100000000000001" customHeight="1" x14ac:dyDescent="0.25">
      <c r="A42" s="24" t="s">
        <v>43</v>
      </c>
      <c r="B42" s="5" t="s">
        <v>12</v>
      </c>
      <c r="C42" s="5"/>
      <c r="D42" s="32">
        <v>102672.35</v>
      </c>
      <c r="E42" s="4"/>
      <c r="F42" s="25">
        <f>'[2]2019'!$F$325</f>
        <v>81129.09</v>
      </c>
    </row>
    <row r="43" spans="1:6" s="1" customFormat="1" ht="20.100000000000001" customHeight="1" x14ac:dyDescent="0.25">
      <c r="A43" s="24" t="s">
        <v>44</v>
      </c>
      <c r="B43" s="5" t="s">
        <v>16</v>
      </c>
      <c r="C43" s="5"/>
      <c r="D43" s="32">
        <v>104578.27</v>
      </c>
      <c r="E43" s="4"/>
      <c r="F43" s="25">
        <f>'[2]2019'!$J$325</f>
        <v>72371.13</v>
      </c>
    </row>
    <row r="44" spans="1:6" s="1" customFormat="1" ht="20.100000000000001" customHeight="1" x14ac:dyDescent="0.25">
      <c r="A44" s="24" t="s">
        <v>45</v>
      </c>
      <c r="B44" s="5" t="s">
        <v>20</v>
      </c>
      <c r="C44" s="5"/>
      <c r="D44" s="32">
        <f>D41+D42-D43</f>
        <v>8185.9600000000064</v>
      </c>
      <c r="E44" s="4"/>
      <c r="F44" s="25">
        <f>F41+F42-F43</f>
        <v>10091.87999999999</v>
      </c>
    </row>
    <row r="45" spans="1:6" s="1" customFormat="1" ht="20.100000000000001" customHeight="1" x14ac:dyDescent="0.25">
      <c r="A45" s="24" t="s">
        <v>46</v>
      </c>
      <c r="B45" s="5" t="s">
        <v>24</v>
      </c>
      <c r="C45" s="5"/>
      <c r="D45" s="32">
        <f>SUM(D46:D48)</f>
        <v>115240.57205</v>
      </c>
      <c r="E45" s="4"/>
      <c r="F45" s="25">
        <f>SUM(F46:F48)</f>
        <v>98016.824149999986</v>
      </c>
    </row>
    <row r="46" spans="1:6" s="1" customFormat="1" ht="20.100000000000001" customHeight="1" x14ac:dyDescent="0.25">
      <c r="A46" s="24" t="s">
        <v>47</v>
      </c>
      <c r="B46" s="5"/>
      <c r="C46" s="5" t="s">
        <v>104</v>
      </c>
      <c r="D46" s="32">
        <v>105458.11</v>
      </c>
      <c r="E46" s="4"/>
      <c r="F46" s="25">
        <v>90440.93</v>
      </c>
    </row>
    <row r="47" spans="1:6" s="1" customFormat="1" ht="20.100000000000001" customHeight="1" x14ac:dyDescent="0.25">
      <c r="A47" s="24" t="s">
        <v>48</v>
      </c>
      <c r="B47" s="5"/>
      <c r="C47" s="5" t="s">
        <v>76</v>
      </c>
      <c r="D47" s="25">
        <f>D43*1.5%</f>
        <v>1568.6740500000001</v>
      </c>
      <c r="E47" s="4"/>
      <c r="F47" s="25">
        <f>F43*1.5%</f>
        <v>1085.5669500000001</v>
      </c>
    </row>
    <row r="48" spans="1:6" s="1" customFormat="1" ht="20.100000000000001" customHeight="1" x14ac:dyDescent="0.25">
      <c r="A48" s="24" t="s">
        <v>49</v>
      </c>
      <c r="B48" s="5"/>
      <c r="C48" s="5" t="s">
        <v>37</v>
      </c>
      <c r="D48" s="25">
        <f>D42*8%</f>
        <v>8213.7880000000005</v>
      </c>
      <c r="E48" s="4"/>
      <c r="F48" s="25">
        <f>F42*8%</f>
        <v>6490.3271999999997</v>
      </c>
    </row>
    <row r="49" spans="1:6" s="1" customFormat="1" ht="20.100000000000001" customHeight="1" x14ac:dyDescent="0.25">
      <c r="A49" s="24" t="s">
        <v>50</v>
      </c>
      <c r="B49" s="5" t="s">
        <v>39</v>
      </c>
      <c r="C49" s="5"/>
      <c r="D49" s="25">
        <f>D43-D45</f>
        <v>-10662.302049999998</v>
      </c>
      <c r="E49" s="4"/>
      <c r="F49" s="25">
        <f>F43-F45</f>
        <v>-25645.694149999981</v>
      </c>
    </row>
    <row r="50" spans="1:6" s="1" customFormat="1" ht="20.100000000000001" customHeight="1" x14ac:dyDescent="0.25">
      <c r="A50" s="28" t="s">
        <v>51</v>
      </c>
      <c r="B50" s="22" t="s">
        <v>105</v>
      </c>
      <c r="C50" s="22"/>
      <c r="D50" s="23"/>
      <c r="E50" s="4"/>
      <c r="F50" s="23"/>
    </row>
    <row r="51" spans="1:6" s="1" customFormat="1" ht="20.100000000000001" customHeight="1" x14ac:dyDescent="0.25">
      <c r="A51" s="24" t="s">
        <v>52</v>
      </c>
      <c r="B51" s="5" t="s">
        <v>8</v>
      </c>
      <c r="C51" s="5"/>
      <c r="D51" s="32">
        <v>805.85</v>
      </c>
      <c r="E51" s="4"/>
      <c r="F51" s="25">
        <f>'[1]2018'!$D$54</f>
        <v>664.79999999999973</v>
      </c>
    </row>
    <row r="52" spans="1:6" s="1" customFormat="1" ht="20.100000000000001" customHeight="1" x14ac:dyDescent="0.25">
      <c r="A52" s="24" t="s">
        <v>53</v>
      </c>
      <c r="B52" s="5" t="s">
        <v>12</v>
      </c>
      <c r="C52" s="5"/>
      <c r="D52" s="32">
        <v>2057.77</v>
      </c>
      <c r="E52" s="4"/>
      <c r="F52" s="25">
        <f>'[2]2019'!$F$324</f>
        <v>3997.68</v>
      </c>
    </row>
    <row r="53" spans="1:6" s="1" customFormat="1" ht="20.100000000000001" customHeight="1" x14ac:dyDescent="0.25">
      <c r="A53" s="24" t="s">
        <v>54</v>
      </c>
      <c r="B53" s="5" t="s">
        <v>16</v>
      </c>
      <c r="C53" s="5"/>
      <c r="D53" s="32">
        <v>2834.17</v>
      </c>
      <c r="E53" s="4"/>
      <c r="F53" s="25">
        <f>'[2]2019'!$J$324</f>
        <v>3856.63</v>
      </c>
    </row>
    <row r="54" spans="1:6" s="1" customFormat="1" ht="20.100000000000001" customHeight="1" x14ac:dyDescent="0.25">
      <c r="A54" s="24" t="s">
        <v>55</v>
      </c>
      <c r="B54" s="5" t="s">
        <v>20</v>
      </c>
      <c r="C54" s="5"/>
      <c r="D54" s="32">
        <f>D51+D52-D53</f>
        <v>29.449999999999818</v>
      </c>
      <c r="E54" s="4"/>
      <c r="F54" s="25">
        <f>F51+F52-F53</f>
        <v>805.84999999999945</v>
      </c>
    </row>
    <row r="55" spans="1:6" s="1" customFormat="1" ht="20.100000000000001" customHeight="1" x14ac:dyDescent="0.25">
      <c r="A55" s="24" t="s">
        <v>56</v>
      </c>
      <c r="B55" s="5" t="s">
        <v>24</v>
      </c>
      <c r="C55" s="5"/>
      <c r="D55" s="32">
        <f>SUM(D56:D58)</f>
        <v>2383.7541499999998</v>
      </c>
      <c r="E55" s="4"/>
      <c r="F55" s="25">
        <f>SUM(F56:F58)</f>
        <v>14723.893849999999</v>
      </c>
    </row>
    <row r="56" spans="1:6" s="1" customFormat="1" ht="20.100000000000001" customHeight="1" x14ac:dyDescent="0.25">
      <c r="A56" s="24" t="s">
        <v>57</v>
      </c>
      <c r="B56" s="5"/>
      <c r="C56" s="5" t="s">
        <v>104</v>
      </c>
      <c r="D56" s="32">
        <v>2176.62</v>
      </c>
      <c r="E56" s="4"/>
      <c r="F56" s="25">
        <v>14346.23</v>
      </c>
    </row>
    <row r="57" spans="1:6" s="1" customFormat="1" ht="20.100000000000001" customHeight="1" x14ac:dyDescent="0.25">
      <c r="A57" s="24" t="s">
        <v>58</v>
      </c>
      <c r="B57" s="5"/>
      <c r="C57" s="5" t="s">
        <v>76</v>
      </c>
      <c r="D57" s="25">
        <f>D53*1.5%</f>
        <v>42.512549999999997</v>
      </c>
      <c r="E57" s="4"/>
      <c r="F57" s="25">
        <f>F53*1.5%</f>
        <v>57.849449999999997</v>
      </c>
    </row>
    <row r="58" spans="1:6" s="1" customFormat="1" ht="20.100000000000001" customHeight="1" x14ac:dyDescent="0.25">
      <c r="A58" s="24" t="s">
        <v>77</v>
      </c>
      <c r="B58" s="5"/>
      <c r="C58" s="5" t="s">
        <v>37</v>
      </c>
      <c r="D58" s="25">
        <f>D52*8%</f>
        <v>164.6216</v>
      </c>
      <c r="E58" s="4"/>
      <c r="F58" s="25">
        <f>F52*8%</f>
        <v>319.81439999999998</v>
      </c>
    </row>
    <row r="59" spans="1:6" s="1" customFormat="1" ht="20.100000000000001" customHeight="1" x14ac:dyDescent="0.25">
      <c r="A59" s="24" t="s">
        <v>59</v>
      </c>
      <c r="B59" s="5" t="s">
        <v>39</v>
      </c>
      <c r="C59" s="5"/>
      <c r="D59" s="25">
        <f>D53-D55</f>
        <v>450.41585000000032</v>
      </c>
      <c r="E59" s="4"/>
      <c r="F59" s="25">
        <f>F53-F55</f>
        <v>-10867.263849999999</v>
      </c>
    </row>
    <row r="60" spans="1:6" s="1" customFormat="1" ht="20.100000000000001" customHeight="1" x14ac:dyDescent="0.25">
      <c r="A60" s="28" t="s">
        <v>60</v>
      </c>
      <c r="B60" s="22" t="s">
        <v>106</v>
      </c>
      <c r="C60" s="22"/>
      <c r="D60" s="23"/>
      <c r="E60" s="4"/>
      <c r="F60" s="23"/>
    </row>
    <row r="61" spans="1:6" s="1" customFormat="1" ht="20.100000000000001" customHeight="1" x14ac:dyDescent="0.25">
      <c r="A61" s="24" t="s">
        <v>67</v>
      </c>
      <c r="B61" s="5" t="s">
        <v>8</v>
      </c>
      <c r="C61" s="5"/>
      <c r="D61" s="32">
        <v>584.38</v>
      </c>
      <c r="E61" s="4"/>
      <c r="F61" s="25">
        <f>'[1]2018'!$D$64</f>
        <v>501.80999999999995</v>
      </c>
    </row>
    <row r="62" spans="1:6" s="1" customFormat="1" ht="20.100000000000001" customHeight="1" x14ac:dyDescent="0.25">
      <c r="A62" s="24" t="s">
        <v>68</v>
      </c>
      <c r="B62" s="5" t="s">
        <v>12</v>
      </c>
      <c r="C62" s="5"/>
      <c r="D62" s="32">
        <v>287.49</v>
      </c>
      <c r="E62" s="4"/>
      <c r="F62" s="25">
        <f>'[2]2019'!$F$323</f>
        <v>3000.36</v>
      </c>
    </row>
    <row r="63" spans="1:6" s="1" customFormat="1" ht="20.100000000000001" customHeight="1" x14ac:dyDescent="0.25">
      <c r="A63" s="24" t="s">
        <v>69</v>
      </c>
      <c r="B63" s="5" t="s">
        <v>16</v>
      </c>
      <c r="C63" s="5"/>
      <c r="D63" s="32">
        <v>867.91</v>
      </c>
      <c r="E63" s="4"/>
      <c r="F63" s="25">
        <f>'[2]2019'!$J$323</f>
        <v>2917.79</v>
      </c>
    </row>
    <row r="64" spans="1:6" s="1" customFormat="1" ht="20.100000000000001" customHeight="1" x14ac:dyDescent="0.25">
      <c r="A64" s="24" t="s">
        <v>70</v>
      </c>
      <c r="B64" s="5" t="s">
        <v>20</v>
      </c>
      <c r="C64" s="5"/>
      <c r="D64" s="32">
        <f>D61+D62-D63</f>
        <v>3.9600000000000364</v>
      </c>
      <c r="E64" s="4"/>
      <c r="F64" s="25">
        <f>F61+F62-F63</f>
        <v>584.38000000000011</v>
      </c>
    </row>
    <row r="65" spans="1:6" s="1" customFormat="1" ht="20.100000000000001" customHeight="1" x14ac:dyDescent="0.25">
      <c r="A65" s="24" t="s">
        <v>71</v>
      </c>
      <c r="B65" s="5" t="s">
        <v>24</v>
      </c>
      <c r="C65" s="5"/>
      <c r="D65" s="32">
        <f>SUM(D66:D68)</f>
        <v>297.56785000000002</v>
      </c>
      <c r="E65" s="4"/>
      <c r="F65" s="25">
        <f>SUM(F66:F68)</f>
        <v>1325.03565</v>
      </c>
    </row>
    <row r="66" spans="1:6" s="1" customFormat="1" ht="20.100000000000001" customHeight="1" x14ac:dyDescent="0.25">
      <c r="A66" s="24" t="s">
        <v>72</v>
      </c>
      <c r="B66" s="5"/>
      <c r="C66" s="5" t="s">
        <v>104</v>
      </c>
      <c r="D66" s="32">
        <v>261.55</v>
      </c>
      <c r="E66" s="4"/>
      <c r="F66" s="25">
        <v>1041.24</v>
      </c>
    </row>
    <row r="67" spans="1:6" s="1" customFormat="1" ht="20.100000000000001" customHeight="1" x14ac:dyDescent="0.25">
      <c r="A67" s="24" t="s">
        <v>73</v>
      </c>
      <c r="B67" s="5"/>
      <c r="C67" s="5" t="s">
        <v>76</v>
      </c>
      <c r="D67" s="25">
        <f>D63*1.5%</f>
        <v>13.018649999999999</v>
      </c>
      <c r="E67" s="4"/>
      <c r="F67" s="25">
        <f>F63*1.5%</f>
        <v>43.766849999999998</v>
      </c>
    </row>
    <row r="68" spans="1:6" s="1" customFormat="1" ht="20.100000000000001" customHeight="1" x14ac:dyDescent="0.25">
      <c r="A68" s="24" t="s">
        <v>88</v>
      </c>
      <c r="B68" s="5"/>
      <c r="C68" s="5" t="s">
        <v>37</v>
      </c>
      <c r="D68" s="25">
        <f>D62*8%</f>
        <v>22.999200000000002</v>
      </c>
      <c r="E68" s="4"/>
      <c r="F68" s="25">
        <f>F62*8%</f>
        <v>240.02880000000002</v>
      </c>
    </row>
    <row r="69" spans="1:6" s="1" customFormat="1" ht="20.100000000000001" customHeight="1" x14ac:dyDescent="0.25">
      <c r="A69" s="24" t="s">
        <v>91</v>
      </c>
      <c r="B69" s="5" t="s">
        <v>39</v>
      </c>
      <c r="C69" s="5"/>
      <c r="D69" s="25">
        <f>D63-D65</f>
        <v>570.34214999999995</v>
      </c>
      <c r="E69" s="4"/>
      <c r="F69" s="25">
        <f>F63-F65</f>
        <v>1592.7543499999999</v>
      </c>
    </row>
    <row r="70" spans="1:6" s="1" customFormat="1" ht="20.100000000000001" customHeight="1" x14ac:dyDescent="0.25">
      <c r="A70" s="28" t="s">
        <v>92</v>
      </c>
      <c r="B70" s="22" t="s">
        <v>61</v>
      </c>
      <c r="C70" s="22"/>
      <c r="D70" s="23"/>
      <c r="E70" s="4"/>
      <c r="F70" s="23"/>
    </row>
    <row r="71" spans="1:6" s="1" customFormat="1" ht="20.100000000000001" customHeight="1" x14ac:dyDescent="0.25">
      <c r="A71" s="24" t="s">
        <v>93</v>
      </c>
      <c r="B71" s="29" t="s">
        <v>86</v>
      </c>
      <c r="C71" s="29"/>
      <c r="D71" s="32">
        <v>-71061.210000000006</v>
      </c>
      <c r="E71" s="4"/>
      <c r="F71" s="30">
        <f>'[1]2018'!$D$78</f>
        <v>-109881.6818999995</v>
      </c>
    </row>
    <row r="72" spans="1:6" s="1" customFormat="1" ht="20.100000000000001" customHeight="1" x14ac:dyDescent="0.25">
      <c r="A72" s="24" t="s">
        <v>94</v>
      </c>
      <c r="B72" s="5" t="s">
        <v>62</v>
      </c>
      <c r="C72" s="5"/>
      <c r="D72" s="25">
        <f>D9+D41+D51+D61</f>
        <v>301252.31</v>
      </c>
      <c r="E72" s="4"/>
      <c r="F72" s="25">
        <f>F9+F41+F51+F61</f>
        <v>265481.66999999987</v>
      </c>
    </row>
    <row r="73" spans="1:6" s="1" customFormat="1" ht="20.100000000000001" customHeight="1" x14ac:dyDescent="0.25">
      <c r="A73" s="24" t="s">
        <v>95</v>
      </c>
      <c r="B73" s="5" t="s">
        <v>63</v>
      </c>
      <c r="C73" s="5"/>
      <c r="D73" s="25">
        <f>D12+D42+D52+D62</f>
        <v>1641965.5</v>
      </c>
      <c r="E73" s="4"/>
      <c r="F73" s="25">
        <f>F12+F42+F52+F62</f>
        <v>1559819.7400000002</v>
      </c>
    </row>
    <row r="74" spans="1:6" s="1" customFormat="1" ht="20.100000000000001" customHeight="1" x14ac:dyDescent="0.25">
      <c r="A74" s="24" t="s">
        <v>96</v>
      </c>
      <c r="B74" s="5" t="s">
        <v>64</v>
      </c>
      <c r="C74" s="5"/>
      <c r="D74" s="25">
        <f>D15+D43+D53+D63</f>
        <v>1730666.7999999998</v>
      </c>
      <c r="E74" s="4"/>
      <c r="F74" s="25">
        <f>F15+F43+F53+F63</f>
        <v>1524049.1</v>
      </c>
    </row>
    <row r="75" spans="1:6" s="1" customFormat="1" ht="20.100000000000001" customHeight="1" x14ac:dyDescent="0.25">
      <c r="A75" s="24" t="s">
        <v>97</v>
      </c>
      <c r="B75" s="5" t="s">
        <v>65</v>
      </c>
      <c r="C75" s="5"/>
      <c r="D75" s="25">
        <f>D72+D73-D74</f>
        <v>212551.01000000024</v>
      </c>
      <c r="E75" s="4"/>
      <c r="F75" s="25">
        <f>F72+F73-F74</f>
        <v>301252.31000000006</v>
      </c>
    </row>
    <row r="76" spans="1:6" s="1" customFormat="1" ht="20.100000000000001" customHeight="1" x14ac:dyDescent="0.25">
      <c r="A76" s="24" t="s">
        <v>98</v>
      </c>
      <c r="B76" s="5" t="s">
        <v>24</v>
      </c>
      <c r="C76" s="5"/>
      <c r="D76" s="25">
        <f>D21+D45+D55+D65</f>
        <v>1583987.612</v>
      </c>
      <c r="E76" s="4"/>
      <c r="F76" s="25">
        <f>F21+F45+F55+F65</f>
        <v>1485228.6257000004</v>
      </c>
    </row>
    <row r="77" spans="1:6" s="1" customFormat="1" ht="20.100000000000001" customHeight="1" x14ac:dyDescent="0.25">
      <c r="A77" s="24" t="s">
        <v>99</v>
      </c>
      <c r="B77" s="5" t="s">
        <v>66</v>
      </c>
      <c r="C77" s="5"/>
      <c r="D77" s="25">
        <f>D74-D76</f>
        <v>146679.18799999985</v>
      </c>
      <c r="E77" s="4"/>
      <c r="F77" s="25">
        <f>F74-F76</f>
        <v>38820.474299999652</v>
      </c>
    </row>
    <row r="78" spans="1:6" s="1" customFormat="1" ht="20.100000000000001" customHeight="1" x14ac:dyDescent="0.25">
      <c r="A78" s="24" t="s">
        <v>100</v>
      </c>
      <c r="B78" s="5" t="s">
        <v>87</v>
      </c>
      <c r="C78" s="5"/>
      <c r="D78" s="25">
        <f>D71+D74-D76</f>
        <v>75617.977999999886</v>
      </c>
      <c r="E78" s="4"/>
      <c r="F78" s="25">
        <f>F71+F74-F76</f>
        <v>-71061.207599999849</v>
      </c>
    </row>
    <row r="79" spans="1:6" s="1" customFormat="1" ht="18.75" customHeight="1" x14ac:dyDescent="0.25">
      <c r="A79" s="31" t="s">
        <v>120</v>
      </c>
      <c r="B79" s="4"/>
      <c r="C79" s="4"/>
      <c r="D79" s="18"/>
      <c r="E79" s="4"/>
      <c r="F79" s="18"/>
    </row>
    <row r="80" spans="1:6" s="1" customFormat="1" ht="21.75" customHeight="1" x14ac:dyDescent="0.25">
      <c r="A80" s="31" t="s">
        <v>121</v>
      </c>
      <c r="B80" s="4"/>
      <c r="C80" s="4"/>
      <c r="D80" s="18"/>
      <c r="E80" s="4"/>
      <c r="F80" s="18"/>
    </row>
    <row r="81" spans="1:6" s="1" customFormat="1" ht="21.75" customHeight="1" x14ac:dyDescent="0.25">
      <c r="A81" s="31" t="s">
        <v>122</v>
      </c>
      <c r="B81" s="4"/>
      <c r="C81" s="4"/>
      <c r="D81" s="18"/>
      <c r="E81" s="4"/>
      <c r="F81" s="18"/>
    </row>
    <row r="82" spans="1:6" s="1" customFormat="1" ht="12.95" customHeight="1" x14ac:dyDescent="0.25">
      <c r="A82" s="31"/>
      <c r="B82" s="4"/>
      <c r="C82" s="4"/>
      <c r="D82" s="18"/>
      <c r="E82" s="4"/>
      <c r="F82" s="18"/>
    </row>
    <row r="83" spans="1:6" s="1" customFormat="1" ht="12.95" customHeight="1" x14ac:dyDescent="0.25">
      <c r="A83" s="31"/>
      <c r="B83" s="4"/>
      <c r="C83" s="4"/>
      <c r="D83" s="18"/>
      <c r="E83" s="4"/>
      <c r="F83" s="18"/>
    </row>
    <row r="84" spans="1:6" s="1" customFormat="1" ht="12.95" customHeight="1" x14ac:dyDescent="0.25">
      <c r="A84" s="31"/>
      <c r="B84" s="4"/>
      <c r="C84" s="4"/>
      <c r="D84" s="18"/>
      <c r="E84" s="4"/>
      <c r="F84" s="18"/>
    </row>
    <row r="85" spans="1:6" s="1" customFormat="1" ht="12.95" customHeight="1" x14ac:dyDescent="0.25">
      <c r="A85" s="31"/>
      <c r="B85" s="4"/>
      <c r="C85" s="4"/>
      <c r="D85" s="18"/>
      <c r="E85" s="4"/>
      <c r="F85" s="18"/>
    </row>
    <row r="86" spans="1:6" s="1" customFormat="1" ht="12.95" customHeight="1" x14ac:dyDescent="0.25">
      <c r="A86" s="31"/>
      <c r="B86" s="4"/>
      <c r="C86" s="4"/>
      <c r="D86" s="18"/>
      <c r="E86" s="4"/>
      <c r="F86" s="18"/>
    </row>
    <row r="87" spans="1:6" s="1" customFormat="1" ht="12.95" customHeight="1" x14ac:dyDescent="0.25">
      <c r="A87" s="31"/>
      <c r="B87" s="4"/>
      <c r="C87" s="4"/>
      <c r="D87" s="18"/>
      <c r="E87" s="4"/>
      <c r="F87" s="18"/>
    </row>
    <row r="88" spans="1:6" s="1" customFormat="1" ht="12.95" customHeight="1" x14ac:dyDescent="0.25">
      <c r="A88" s="31"/>
      <c r="B88" s="4"/>
      <c r="C88" s="4"/>
      <c r="D88" s="18"/>
      <c r="E88" s="4"/>
      <c r="F88" s="18"/>
    </row>
    <row r="89" spans="1:6" s="1" customFormat="1" ht="12.95" customHeight="1" x14ac:dyDescent="0.25">
      <c r="A89" s="31"/>
      <c r="B89" s="4"/>
      <c r="C89" s="4"/>
      <c r="D89" s="18"/>
      <c r="E89" s="4"/>
      <c r="F89" s="18"/>
    </row>
    <row r="90" spans="1:6" s="1" customFormat="1" ht="12.95" customHeight="1" x14ac:dyDescent="0.25">
      <c r="A90" s="31"/>
      <c r="B90" s="4"/>
      <c r="C90" s="4"/>
      <c r="D90" s="18"/>
      <c r="E90" s="4"/>
      <c r="F90" s="18"/>
    </row>
    <row r="91" spans="1:6" s="1" customFormat="1" ht="12.95" customHeight="1" x14ac:dyDescent="0.25">
      <c r="A91" s="31"/>
      <c r="B91" s="4"/>
      <c r="C91" s="4"/>
      <c r="D91" s="18"/>
      <c r="E91" s="4"/>
      <c r="F91" s="18"/>
    </row>
    <row r="92" spans="1:6" s="1" customFormat="1" ht="12.95" customHeight="1" x14ac:dyDescent="0.25">
      <c r="A92" s="31"/>
      <c r="B92" s="4"/>
      <c r="C92" s="4"/>
      <c r="D92" s="18"/>
      <c r="E92" s="4"/>
      <c r="F92" s="18"/>
    </row>
    <row r="93" spans="1:6" s="1" customFormat="1" ht="12.95" customHeight="1" x14ac:dyDescent="0.25">
      <c r="A93" s="31"/>
      <c r="B93" s="4"/>
      <c r="C93" s="4"/>
      <c r="D93" s="18"/>
      <c r="E93" s="4"/>
      <c r="F93" s="18"/>
    </row>
    <row r="94" spans="1:6" s="1" customFormat="1" ht="12.95" customHeight="1" x14ac:dyDescent="0.25">
      <c r="A94" s="31"/>
      <c r="B94" s="4"/>
      <c r="C94" s="4"/>
      <c r="D94" s="18"/>
      <c r="E94" s="4"/>
      <c r="F94" s="18"/>
    </row>
    <row r="95" spans="1:6" s="1" customFormat="1" ht="12.95" customHeight="1" x14ac:dyDescent="0.25">
      <c r="A95" s="31"/>
      <c r="B95" s="4"/>
      <c r="C95" s="4"/>
      <c r="D95" s="18"/>
      <c r="E95" s="4"/>
      <c r="F95" s="18"/>
    </row>
    <row r="96" spans="1:6" s="1" customFormat="1" ht="12.95" customHeight="1" x14ac:dyDescent="0.25">
      <c r="A96" s="31"/>
      <c r="B96" s="4"/>
      <c r="C96" s="4"/>
      <c r="D96" s="18"/>
      <c r="E96" s="4"/>
      <c r="F96" s="18"/>
    </row>
    <row r="97" spans="1:6" s="1" customFormat="1" ht="12.95" customHeight="1" x14ac:dyDescent="0.25">
      <c r="A97" s="31"/>
      <c r="B97" s="4"/>
      <c r="C97" s="4"/>
      <c r="D97" s="18"/>
      <c r="E97" s="4"/>
      <c r="F97" s="18"/>
    </row>
    <row r="98" spans="1:6" s="1" customFormat="1" ht="12.95" customHeight="1" x14ac:dyDescent="0.25">
      <c r="A98" s="31"/>
      <c r="B98" s="4"/>
      <c r="C98" s="4"/>
      <c r="D98" s="18"/>
      <c r="E98" s="4"/>
      <c r="F98" s="18"/>
    </row>
    <row r="99" spans="1:6" s="1" customFormat="1" ht="12.95" customHeight="1" x14ac:dyDescent="0.25">
      <c r="A99" s="31"/>
      <c r="B99" s="4"/>
      <c r="C99" s="4"/>
      <c r="D99" s="18"/>
      <c r="E99" s="4"/>
      <c r="F99" s="18"/>
    </row>
    <row r="100" spans="1:6" s="1" customFormat="1" ht="12.95" customHeight="1" x14ac:dyDescent="0.25">
      <c r="A100" s="31"/>
      <c r="B100" s="4"/>
      <c r="C100" s="4"/>
      <c r="D100" s="18"/>
      <c r="E100" s="4"/>
      <c r="F100" s="18"/>
    </row>
    <row r="101" spans="1:6" s="1" customFormat="1" ht="12.95" customHeight="1" x14ac:dyDescent="0.25">
      <c r="A101" s="31"/>
      <c r="B101" s="4"/>
      <c r="C101" s="4"/>
      <c r="D101" s="18"/>
      <c r="E101" s="4"/>
      <c r="F101" s="18"/>
    </row>
    <row r="102" spans="1:6" s="1" customFormat="1" ht="12.95" customHeight="1" x14ac:dyDescent="0.25">
      <c r="A102" s="31"/>
      <c r="B102" s="4"/>
      <c r="C102" s="4"/>
      <c r="D102" s="18"/>
      <c r="E102" s="4"/>
      <c r="F102" s="18"/>
    </row>
    <row r="103" spans="1:6" s="1" customFormat="1" ht="12.95" customHeight="1" x14ac:dyDescent="0.25">
      <c r="A103" s="31"/>
      <c r="B103" s="4"/>
      <c r="C103" s="4"/>
      <c r="D103" s="18"/>
      <c r="E103" s="4"/>
      <c r="F103" s="18"/>
    </row>
    <row r="104" spans="1:6" s="1" customFormat="1" ht="12.95" customHeight="1" x14ac:dyDescent="0.25">
      <c r="A104" s="31"/>
      <c r="B104" s="4"/>
      <c r="C104" s="4"/>
      <c r="D104" s="18"/>
      <c r="E104" s="4"/>
      <c r="F104" s="18"/>
    </row>
    <row r="105" spans="1:6" s="1" customFormat="1" ht="12.95" customHeight="1" x14ac:dyDescent="0.25">
      <c r="A105" s="31"/>
      <c r="B105" s="4"/>
      <c r="C105" s="4"/>
      <c r="D105" s="18"/>
      <c r="E105" s="4"/>
      <c r="F105" s="18"/>
    </row>
    <row r="106" spans="1:6" s="1" customFormat="1" ht="12.95" customHeight="1" x14ac:dyDescent="0.25">
      <c r="A106" s="31"/>
      <c r="B106" s="4"/>
      <c r="C106" s="4"/>
      <c r="D106" s="18"/>
      <c r="E106" s="4"/>
      <c r="F106" s="18"/>
    </row>
    <row r="107" spans="1:6" s="1" customFormat="1" ht="12.95" customHeight="1" x14ac:dyDescent="0.25">
      <c r="A107" s="31"/>
      <c r="B107" s="4"/>
      <c r="C107" s="4"/>
      <c r="D107" s="18"/>
      <c r="E107" s="4"/>
      <c r="F107" s="18"/>
    </row>
    <row r="108" spans="1:6" s="1" customFormat="1" ht="12.95" customHeight="1" x14ac:dyDescent="0.25">
      <c r="A108" s="31"/>
      <c r="B108" s="4"/>
      <c r="C108" s="4"/>
      <c r="D108" s="18"/>
      <c r="E108" s="4"/>
      <c r="F108" s="18"/>
    </row>
    <row r="109" spans="1:6" s="1" customFormat="1" ht="12.95" customHeight="1" x14ac:dyDescent="0.25">
      <c r="A109" s="31"/>
      <c r="B109" s="4"/>
      <c r="C109" s="4"/>
      <c r="D109" s="18"/>
      <c r="E109" s="4"/>
      <c r="F109" s="18"/>
    </row>
    <row r="110" spans="1:6" s="1" customFormat="1" ht="12.95" customHeight="1" x14ac:dyDescent="0.25">
      <c r="A110" s="31"/>
      <c r="B110" s="4"/>
      <c r="C110" s="4"/>
      <c r="D110" s="18"/>
      <c r="E110" s="4"/>
      <c r="F110" s="18"/>
    </row>
    <row r="111" spans="1:6" s="1" customFormat="1" ht="12.95" customHeight="1" x14ac:dyDescent="0.25">
      <c r="A111" s="31"/>
      <c r="B111" s="4"/>
      <c r="C111" s="4"/>
      <c r="D111" s="18"/>
      <c r="E111" s="4"/>
      <c r="F111" s="18"/>
    </row>
    <row r="112" spans="1:6" s="1" customFormat="1" ht="12.95" customHeight="1" x14ac:dyDescent="0.25">
      <c r="A112" s="31"/>
      <c r="B112" s="4"/>
      <c r="C112" s="4"/>
      <c r="D112" s="18"/>
      <c r="E112" s="4"/>
      <c r="F112" s="18"/>
    </row>
    <row r="113" spans="1:6" s="1" customFormat="1" ht="12.95" customHeight="1" x14ac:dyDescent="0.25">
      <c r="A113" s="31"/>
      <c r="B113" s="4"/>
      <c r="C113" s="4"/>
      <c r="D113" s="18"/>
      <c r="E113" s="4"/>
      <c r="F113" s="18"/>
    </row>
    <row r="114" spans="1:6" s="1" customFormat="1" ht="12.95" customHeight="1" x14ac:dyDescent="0.25">
      <c r="A114" s="31"/>
      <c r="B114" s="4"/>
      <c r="C114" s="4"/>
      <c r="D114" s="18"/>
      <c r="E114" s="4"/>
      <c r="F114" s="18"/>
    </row>
    <row r="115" spans="1:6" s="1" customFormat="1" ht="12.95" customHeight="1" x14ac:dyDescent="0.25">
      <c r="A115" s="31"/>
      <c r="B115" s="4"/>
      <c r="C115" s="4"/>
      <c r="D115" s="18"/>
      <c r="E115" s="4"/>
      <c r="F115" s="18"/>
    </row>
    <row r="116" spans="1:6" s="1" customFormat="1" ht="12.95" customHeight="1" x14ac:dyDescent="0.25">
      <c r="A116" s="31"/>
      <c r="B116" s="4"/>
      <c r="C116" s="4"/>
      <c r="D116" s="18"/>
      <c r="E116" s="4"/>
      <c r="F116" s="18"/>
    </row>
    <row r="117" spans="1:6" s="1" customFormat="1" ht="12.95" customHeight="1" x14ac:dyDescent="0.25">
      <c r="A117" s="31"/>
      <c r="B117" s="4"/>
      <c r="C117" s="4"/>
      <c r="D117" s="18"/>
      <c r="E117" s="4"/>
      <c r="F117" s="18"/>
    </row>
    <row r="118" spans="1:6" s="1" customFormat="1" ht="12.95" customHeight="1" x14ac:dyDescent="0.25">
      <c r="A118" s="31"/>
      <c r="B118" s="4"/>
      <c r="C118" s="4"/>
      <c r="D118" s="18"/>
      <c r="E118" s="4"/>
      <c r="F118" s="18"/>
    </row>
    <row r="119" spans="1:6" s="1" customFormat="1" ht="12.95" customHeight="1" x14ac:dyDescent="0.25">
      <c r="A119" s="31"/>
      <c r="B119" s="4"/>
      <c r="C119" s="4"/>
      <c r="D119" s="18"/>
      <c r="E119" s="4"/>
      <c r="F119" s="18"/>
    </row>
    <row r="120" spans="1:6" s="1" customFormat="1" ht="12.95" customHeight="1" x14ac:dyDescent="0.25">
      <c r="A120" s="31"/>
      <c r="B120" s="4"/>
      <c r="C120" s="4"/>
      <c r="D120" s="18"/>
      <c r="E120" s="4"/>
      <c r="F120" s="18"/>
    </row>
    <row r="121" spans="1:6" s="1" customFormat="1" ht="12.95" customHeight="1" x14ac:dyDescent="0.25">
      <c r="A121" s="31"/>
      <c r="B121" s="4"/>
      <c r="C121" s="4"/>
      <c r="D121" s="18"/>
      <c r="E121" s="4"/>
      <c r="F121" s="18"/>
    </row>
    <row r="122" spans="1:6" s="1" customFormat="1" ht="12.95" customHeight="1" x14ac:dyDescent="0.25">
      <c r="A122" s="31"/>
      <c r="B122" s="4"/>
      <c r="C122" s="4"/>
      <c r="D122" s="18"/>
      <c r="E122" s="4"/>
      <c r="F122" s="18"/>
    </row>
    <row r="123" spans="1:6" s="1" customFormat="1" ht="12.95" customHeight="1" x14ac:dyDescent="0.25">
      <c r="A123" s="31"/>
      <c r="B123" s="4"/>
      <c r="C123" s="4"/>
      <c r="D123" s="18"/>
      <c r="E123" s="4"/>
      <c r="F123" s="18"/>
    </row>
    <row r="124" spans="1:6" s="1" customFormat="1" ht="12.95" customHeight="1" x14ac:dyDescent="0.25">
      <c r="A124" s="31"/>
      <c r="B124" s="4"/>
      <c r="C124" s="4"/>
      <c r="D124" s="18"/>
      <c r="E124" s="4"/>
      <c r="F124" s="18"/>
    </row>
    <row r="125" spans="1:6" s="1" customFormat="1" ht="12.95" customHeight="1" x14ac:dyDescent="0.25">
      <c r="A125" s="31"/>
      <c r="B125" s="4"/>
      <c r="C125" s="4"/>
      <c r="D125" s="18"/>
      <c r="E125" s="4"/>
      <c r="F125" s="18"/>
    </row>
    <row r="126" spans="1:6" s="1" customFormat="1" ht="12.95" customHeight="1" x14ac:dyDescent="0.25">
      <c r="A126" s="31"/>
      <c r="B126" s="4"/>
      <c r="C126" s="4"/>
      <c r="D126" s="18"/>
      <c r="E126" s="4"/>
      <c r="F126" s="18"/>
    </row>
    <row r="127" spans="1:6" s="1" customFormat="1" ht="12.95" customHeight="1" x14ac:dyDescent="0.25">
      <c r="A127" s="31"/>
      <c r="B127" s="4"/>
      <c r="C127" s="4"/>
      <c r="D127" s="18"/>
      <c r="E127" s="4"/>
      <c r="F127" s="18"/>
    </row>
    <row r="128" spans="1:6" s="1" customFormat="1" ht="12.95" customHeight="1" x14ac:dyDescent="0.25">
      <c r="A128" s="31"/>
      <c r="B128" s="4"/>
      <c r="C128" s="4"/>
      <c r="D128" s="18"/>
      <c r="E128" s="4"/>
      <c r="F128" s="18"/>
    </row>
    <row r="129" spans="1:6" s="1" customFormat="1" ht="12.95" customHeight="1" x14ac:dyDescent="0.25">
      <c r="A129" s="31"/>
      <c r="B129" s="4"/>
      <c r="C129" s="4"/>
      <c r="D129" s="18"/>
      <c r="E129" s="4"/>
      <c r="F129" s="18"/>
    </row>
    <row r="130" spans="1:6" s="1" customFormat="1" ht="12.95" customHeight="1" x14ac:dyDescent="0.25">
      <c r="A130" s="31"/>
      <c r="B130" s="4"/>
      <c r="C130" s="4"/>
      <c r="D130" s="18"/>
      <c r="E130" s="4"/>
      <c r="F130" s="18"/>
    </row>
    <row r="131" spans="1:6" s="1" customFormat="1" ht="12.95" customHeight="1" x14ac:dyDescent="0.25">
      <c r="A131" s="31"/>
      <c r="B131" s="4"/>
      <c r="C131" s="4"/>
      <c r="D131" s="18"/>
      <c r="E131" s="4"/>
      <c r="F131" s="18"/>
    </row>
    <row r="132" spans="1:6" s="1" customFormat="1" ht="12.95" customHeight="1" x14ac:dyDescent="0.25">
      <c r="A132" s="31"/>
      <c r="B132" s="4"/>
      <c r="C132" s="4"/>
      <c r="D132" s="18"/>
      <c r="E132" s="4"/>
      <c r="F132" s="18"/>
    </row>
    <row r="133" spans="1:6" s="1" customFormat="1" ht="12.95" customHeight="1" x14ac:dyDescent="0.25">
      <c r="A133" s="31"/>
      <c r="B133" s="4"/>
      <c r="C133" s="4"/>
      <c r="D133" s="18"/>
      <c r="E133" s="4"/>
      <c r="F133" s="18"/>
    </row>
    <row r="134" spans="1:6" s="1" customFormat="1" ht="12.95" customHeight="1" x14ac:dyDescent="0.25">
      <c r="A134" s="31"/>
      <c r="B134" s="4"/>
      <c r="C134" s="4"/>
      <c r="D134" s="18"/>
      <c r="E134" s="4"/>
      <c r="F134" s="18"/>
    </row>
    <row r="135" spans="1:6" s="1" customFormat="1" ht="12.95" customHeight="1" x14ac:dyDescent="0.25">
      <c r="A135" s="31"/>
      <c r="B135" s="4"/>
      <c r="C135" s="4"/>
      <c r="D135" s="18"/>
      <c r="E135" s="4"/>
      <c r="F135" s="18"/>
    </row>
    <row r="136" spans="1:6" s="1" customFormat="1" ht="12.95" customHeight="1" x14ac:dyDescent="0.25">
      <c r="A136" s="31"/>
      <c r="B136" s="4"/>
      <c r="C136" s="4"/>
      <c r="D136" s="18"/>
      <c r="E136" s="4"/>
      <c r="F136" s="18"/>
    </row>
    <row r="137" spans="1:6" s="1" customFormat="1" ht="12.95" customHeight="1" x14ac:dyDescent="0.25">
      <c r="A137" s="31"/>
      <c r="B137" s="4"/>
      <c r="C137" s="4"/>
      <c r="D137" s="18"/>
      <c r="E137" s="4"/>
      <c r="F137" s="18"/>
    </row>
    <row r="138" spans="1:6" s="1" customFormat="1" ht="12.95" customHeight="1" x14ac:dyDescent="0.25">
      <c r="A138" s="31"/>
      <c r="B138" s="4"/>
      <c r="C138" s="4"/>
      <c r="D138" s="18"/>
      <c r="E138" s="4"/>
      <c r="F138" s="18"/>
    </row>
    <row r="139" spans="1:6" s="1" customFormat="1" ht="12.95" customHeight="1" x14ac:dyDescent="0.25">
      <c r="A139" s="31"/>
      <c r="B139" s="4"/>
      <c r="C139" s="4"/>
      <c r="D139" s="18"/>
      <c r="E139" s="4"/>
      <c r="F139" s="18"/>
    </row>
    <row r="140" spans="1:6" s="1" customFormat="1" ht="12.95" customHeight="1" x14ac:dyDescent="0.25">
      <c r="A140" s="31"/>
      <c r="B140" s="4"/>
      <c r="C140" s="4"/>
      <c r="D140" s="18"/>
      <c r="E140" s="4"/>
      <c r="F140" s="18"/>
    </row>
    <row r="141" spans="1:6" s="1" customFormat="1" ht="12.95" customHeight="1" x14ac:dyDescent="0.25">
      <c r="A141" s="31"/>
      <c r="B141" s="4"/>
      <c r="C141" s="4"/>
      <c r="D141" s="18"/>
      <c r="E141" s="4"/>
      <c r="F141" s="18"/>
    </row>
    <row r="142" spans="1:6" s="1" customFormat="1" ht="12.95" customHeight="1" x14ac:dyDescent="0.25">
      <c r="A142" s="31"/>
      <c r="B142" s="4"/>
      <c r="C142" s="4"/>
      <c r="D142" s="18"/>
      <c r="E142" s="4"/>
      <c r="F142" s="18"/>
    </row>
    <row r="143" spans="1:6" s="1" customFormat="1" ht="12.95" customHeight="1" x14ac:dyDescent="0.25">
      <c r="A143" s="31"/>
      <c r="B143" s="4"/>
      <c r="C143" s="4"/>
      <c r="D143" s="18"/>
      <c r="E143" s="4"/>
      <c r="F143" s="18"/>
    </row>
    <row r="144" spans="1:6" s="1" customFormat="1" ht="12.95" customHeight="1" x14ac:dyDescent="0.25">
      <c r="A144" s="31"/>
      <c r="B144" s="4"/>
      <c r="C144" s="4"/>
      <c r="D144" s="18"/>
      <c r="E144" s="4"/>
      <c r="F144" s="18"/>
    </row>
    <row r="145" spans="1:6" s="1" customFormat="1" ht="12.95" customHeight="1" x14ac:dyDescent="0.25">
      <c r="A145" s="31"/>
      <c r="B145" s="4"/>
      <c r="C145" s="4"/>
      <c r="D145" s="18"/>
      <c r="E145" s="4"/>
      <c r="F145" s="18"/>
    </row>
    <row r="146" spans="1:6" s="1" customFormat="1" ht="12.95" customHeight="1" x14ac:dyDescent="0.25">
      <c r="A146" s="31"/>
      <c r="B146" s="4"/>
      <c r="C146" s="4"/>
      <c r="D146" s="18"/>
      <c r="E146" s="4"/>
      <c r="F146" s="18"/>
    </row>
    <row r="147" spans="1:6" s="1" customFormat="1" ht="12.95" customHeight="1" x14ac:dyDescent="0.25">
      <c r="A147" s="31"/>
      <c r="B147" s="4"/>
      <c r="C147" s="4"/>
      <c r="D147" s="18"/>
      <c r="E147" s="4"/>
      <c r="F147" s="18"/>
    </row>
    <row r="148" spans="1:6" s="1" customFormat="1" ht="12.95" customHeight="1" x14ac:dyDescent="0.25">
      <c r="A148" s="31"/>
      <c r="B148" s="4"/>
      <c r="C148" s="4"/>
      <c r="D148" s="18"/>
      <c r="E148" s="4"/>
      <c r="F148" s="18"/>
    </row>
    <row r="149" spans="1:6" s="1" customFormat="1" ht="12.95" customHeight="1" x14ac:dyDescent="0.25">
      <c r="A149" s="31"/>
      <c r="B149" s="4"/>
      <c r="C149" s="4"/>
      <c r="D149" s="18"/>
      <c r="E149" s="4"/>
      <c r="F149" s="18"/>
    </row>
    <row r="150" spans="1:6" s="1" customFormat="1" ht="12.95" customHeight="1" x14ac:dyDescent="0.25">
      <c r="A150" s="31"/>
      <c r="B150" s="4"/>
      <c r="C150" s="4"/>
      <c r="D150" s="18"/>
      <c r="E150" s="4"/>
      <c r="F150" s="18"/>
    </row>
    <row r="151" spans="1:6" s="1" customFormat="1" ht="12.95" customHeight="1" x14ac:dyDescent="0.25">
      <c r="A151" s="31"/>
      <c r="B151" s="4"/>
      <c r="C151" s="4"/>
      <c r="D151" s="18"/>
      <c r="E151" s="4"/>
      <c r="F151" s="18"/>
    </row>
    <row r="152" spans="1:6" s="1" customFormat="1" ht="12.95" customHeight="1" x14ac:dyDescent="0.25">
      <c r="A152" s="31"/>
      <c r="B152" s="4"/>
      <c r="C152" s="4"/>
      <c r="D152" s="18"/>
      <c r="E152" s="4"/>
      <c r="F152" s="18"/>
    </row>
    <row r="153" spans="1:6" s="1" customFormat="1" ht="12.95" customHeight="1" x14ac:dyDescent="0.25">
      <c r="A153" s="31"/>
      <c r="B153" s="4"/>
      <c r="C153" s="4"/>
      <c r="D153" s="18"/>
      <c r="E153" s="4"/>
      <c r="F153" s="18"/>
    </row>
    <row r="154" spans="1:6" s="1" customFormat="1" ht="12.95" customHeight="1" x14ac:dyDescent="0.25">
      <c r="A154" s="31"/>
      <c r="B154" s="4"/>
      <c r="C154" s="4"/>
      <c r="D154" s="18"/>
      <c r="E154" s="4"/>
      <c r="F154" s="18"/>
    </row>
    <row r="155" spans="1:6" s="1" customFormat="1" ht="12.95" customHeight="1" x14ac:dyDescent="0.25">
      <c r="A155" s="31"/>
      <c r="B155" s="4"/>
      <c r="C155" s="4"/>
      <c r="D155" s="18"/>
      <c r="E155" s="4"/>
      <c r="F155" s="18"/>
    </row>
    <row r="156" spans="1:6" s="1" customFormat="1" ht="12.95" customHeight="1" x14ac:dyDescent="0.25">
      <c r="A156" s="31"/>
      <c r="B156" s="4"/>
      <c r="C156" s="4"/>
      <c r="D156" s="18"/>
      <c r="E156" s="4"/>
      <c r="F156" s="18"/>
    </row>
    <row r="157" spans="1:6" s="1" customFormat="1" ht="12.95" customHeight="1" x14ac:dyDescent="0.25">
      <c r="A157" s="31"/>
      <c r="B157" s="4"/>
      <c r="C157" s="4"/>
      <c r="D157" s="18"/>
      <c r="E157" s="4"/>
      <c r="F157" s="18"/>
    </row>
    <row r="158" spans="1:6" s="1" customFormat="1" ht="12.95" customHeight="1" x14ac:dyDescent="0.25">
      <c r="A158" s="31"/>
      <c r="B158" s="4"/>
      <c r="C158" s="4"/>
      <c r="D158" s="18"/>
      <c r="E158" s="4"/>
      <c r="F158" s="18"/>
    </row>
    <row r="159" spans="1:6" s="1" customFormat="1" ht="12.95" customHeight="1" x14ac:dyDescent="0.25">
      <c r="A159" s="31"/>
      <c r="B159" s="4"/>
      <c r="C159" s="4"/>
      <c r="D159" s="18"/>
      <c r="E159" s="4"/>
      <c r="F159" s="18"/>
    </row>
    <row r="160" spans="1:6" s="1" customFormat="1" ht="12.95" customHeight="1" x14ac:dyDescent="0.25">
      <c r="A160" s="31"/>
      <c r="B160" s="4"/>
      <c r="C160" s="4"/>
      <c r="D160" s="18"/>
      <c r="E160" s="4"/>
      <c r="F160" s="18"/>
    </row>
    <row r="161" spans="1:6" s="1" customFormat="1" ht="12.95" customHeight="1" x14ac:dyDescent="0.25">
      <c r="A161" s="31"/>
      <c r="B161" s="4"/>
      <c r="C161" s="4"/>
      <c r="D161" s="18"/>
      <c r="E161" s="4"/>
      <c r="F161" s="18"/>
    </row>
    <row r="162" spans="1:6" s="1" customFormat="1" ht="12.95" customHeight="1" x14ac:dyDescent="0.25">
      <c r="A162" s="31"/>
      <c r="B162" s="4"/>
      <c r="C162" s="4"/>
      <c r="D162" s="18"/>
      <c r="E162" s="4"/>
      <c r="F162" s="18"/>
    </row>
    <row r="163" spans="1:6" s="1" customFormat="1" ht="12.95" customHeight="1" x14ac:dyDescent="0.25">
      <c r="A163" s="31"/>
      <c r="B163" s="4"/>
      <c r="C163" s="4"/>
      <c r="D163" s="18"/>
      <c r="E163" s="4"/>
      <c r="F163" s="18"/>
    </row>
    <row r="164" spans="1:6" s="1" customFormat="1" ht="12.95" customHeight="1" x14ac:dyDescent="0.25">
      <c r="A164" s="31"/>
      <c r="B164" s="4"/>
      <c r="C164" s="4"/>
      <c r="D164" s="18"/>
      <c r="E164" s="4"/>
      <c r="F164" s="18"/>
    </row>
    <row r="165" spans="1:6" s="1" customFormat="1" ht="12.95" customHeight="1" x14ac:dyDescent="0.25">
      <c r="A165" s="31"/>
      <c r="B165" s="4"/>
      <c r="C165" s="4"/>
      <c r="D165" s="18"/>
      <c r="E165" s="4"/>
      <c r="F165" s="18"/>
    </row>
    <row r="166" spans="1:6" s="1" customFormat="1" ht="12.95" customHeight="1" x14ac:dyDescent="0.25">
      <c r="A166" s="31"/>
      <c r="B166" s="4"/>
      <c r="C166" s="4"/>
      <c r="D166" s="18"/>
      <c r="E166" s="4"/>
      <c r="F166" s="18"/>
    </row>
    <row r="167" spans="1:6" s="1" customFormat="1" ht="12.95" customHeight="1" x14ac:dyDescent="0.25">
      <c r="A167" s="31"/>
      <c r="B167" s="4"/>
      <c r="C167" s="4"/>
      <c r="D167" s="18"/>
      <c r="E167" s="4"/>
      <c r="F167" s="18"/>
    </row>
    <row r="168" spans="1:6" s="1" customFormat="1" ht="12.95" customHeight="1" x14ac:dyDescent="0.25">
      <c r="A168" s="31"/>
      <c r="B168" s="4"/>
      <c r="C168" s="4"/>
      <c r="D168" s="18"/>
      <c r="E168" s="4"/>
      <c r="F168" s="18"/>
    </row>
    <row r="169" spans="1:6" s="1" customFormat="1" ht="12.95" customHeight="1" x14ac:dyDescent="0.25">
      <c r="A169" s="31"/>
      <c r="B169" s="4"/>
      <c r="C169" s="4"/>
      <c r="D169" s="18"/>
      <c r="E169" s="4"/>
      <c r="F169" s="18"/>
    </row>
    <row r="170" spans="1:6" s="1" customFormat="1" ht="12.95" customHeight="1" x14ac:dyDescent="0.25">
      <c r="A170" s="31"/>
      <c r="B170" s="4"/>
      <c r="C170" s="4"/>
      <c r="D170" s="18"/>
      <c r="E170" s="4"/>
      <c r="F170" s="18"/>
    </row>
    <row r="171" spans="1:6" s="1" customFormat="1" ht="12.95" customHeight="1" x14ac:dyDescent="0.25">
      <c r="A171" s="31"/>
      <c r="B171" s="4"/>
      <c r="C171" s="4"/>
      <c r="D171" s="18"/>
      <c r="E171" s="4"/>
      <c r="F171" s="18"/>
    </row>
    <row r="172" spans="1:6" s="1" customFormat="1" ht="12.95" customHeight="1" x14ac:dyDescent="0.25">
      <c r="A172" s="31"/>
      <c r="B172" s="4"/>
      <c r="C172" s="4"/>
      <c r="D172" s="18"/>
      <c r="E172" s="4"/>
      <c r="F172" s="18"/>
    </row>
    <row r="173" spans="1:6" s="1" customFormat="1" ht="12.95" customHeight="1" x14ac:dyDescent="0.25">
      <c r="A173" s="31"/>
      <c r="B173" s="4"/>
      <c r="C173" s="4"/>
      <c r="D173" s="18"/>
      <c r="E173" s="4"/>
      <c r="F173" s="18"/>
    </row>
    <row r="174" spans="1:6" s="1" customFormat="1" ht="12.95" customHeight="1" x14ac:dyDescent="0.25">
      <c r="A174" s="31"/>
      <c r="B174" s="4"/>
      <c r="C174" s="4"/>
      <c r="D174" s="18"/>
      <c r="E174" s="4"/>
      <c r="F174" s="18"/>
    </row>
    <row r="175" spans="1:6" s="1" customFormat="1" ht="12.95" customHeight="1" x14ac:dyDescent="0.25">
      <c r="A175" s="31"/>
      <c r="B175" s="4"/>
      <c r="C175" s="4"/>
      <c r="D175" s="18"/>
      <c r="E175" s="4"/>
      <c r="F175" s="18"/>
    </row>
    <row r="176" spans="1:6" s="1" customFormat="1" ht="12.95" customHeight="1" x14ac:dyDescent="0.25">
      <c r="A176" s="31"/>
      <c r="B176" s="4"/>
      <c r="C176" s="4"/>
      <c r="D176" s="18"/>
      <c r="E176" s="4"/>
      <c r="F176" s="18"/>
    </row>
    <row r="177" spans="1:6" s="1" customFormat="1" ht="12.95" customHeight="1" x14ac:dyDescent="0.25">
      <c r="A177" s="31"/>
      <c r="B177" s="4"/>
      <c r="C177" s="4"/>
      <c r="D177" s="18"/>
      <c r="E177" s="4"/>
      <c r="F177" s="18"/>
    </row>
    <row r="178" spans="1:6" s="1" customFormat="1" ht="12.95" customHeight="1" x14ac:dyDescent="0.25">
      <c r="A178" s="31"/>
      <c r="B178" s="4"/>
      <c r="C178" s="4"/>
      <c r="D178" s="18"/>
      <c r="E178" s="4"/>
      <c r="F178" s="18"/>
    </row>
    <row r="179" spans="1:6" s="1" customFormat="1" ht="12.95" customHeight="1" x14ac:dyDescent="0.25">
      <c r="A179" s="31"/>
      <c r="B179" s="4"/>
      <c r="C179" s="4"/>
      <c r="D179" s="18"/>
      <c r="E179" s="4"/>
      <c r="F179" s="18"/>
    </row>
    <row r="180" spans="1:6" s="1" customFormat="1" ht="12.95" customHeight="1" x14ac:dyDescent="0.25">
      <c r="A180" s="31"/>
      <c r="B180" s="4"/>
      <c r="C180" s="4"/>
      <c r="D180" s="18"/>
      <c r="E180" s="4"/>
      <c r="F180" s="18"/>
    </row>
    <row r="181" spans="1:6" s="1" customFormat="1" ht="12.95" customHeight="1" x14ac:dyDescent="0.25">
      <c r="A181" s="31"/>
      <c r="B181" s="4"/>
      <c r="C181" s="4"/>
      <c r="D181" s="18"/>
      <c r="E181" s="4"/>
      <c r="F181" s="18"/>
    </row>
    <row r="182" spans="1:6" s="1" customFormat="1" ht="12.95" customHeight="1" x14ac:dyDescent="0.25">
      <c r="A182" s="31"/>
      <c r="B182" s="4"/>
      <c r="C182" s="4"/>
      <c r="D182" s="18"/>
      <c r="E182" s="4"/>
      <c r="F182" s="18"/>
    </row>
    <row r="183" spans="1:6" s="1" customFormat="1" ht="12.95" customHeight="1" x14ac:dyDescent="0.25">
      <c r="A183" s="31"/>
      <c r="B183" s="4"/>
      <c r="C183" s="4"/>
      <c r="D183" s="18"/>
      <c r="E183" s="4"/>
      <c r="F183" s="18"/>
    </row>
    <row r="184" spans="1:6" s="1" customFormat="1" ht="12.95" customHeight="1" x14ac:dyDescent="0.25">
      <c r="A184" s="31"/>
      <c r="B184" s="4"/>
      <c r="C184" s="4"/>
      <c r="D184" s="18"/>
      <c r="E184" s="4"/>
      <c r="F184" s="18"/>
    </row>
    <row r="185" spans="1:6" s="1" customFormat="1" ht="12.95" customHeight="1" x14ac:dyDescent="0.25">
      <c r="A185" s="31"/>
      <c r="B185" s="4"/>
      <c r="C185" s="4"/>
      <c r="D185" s="18"/>
      <c r="E185" s="4"/>
      <c r="F185" s="18"/>
    </row>
    <row r="186" spans="1:6" s="1" customFormat="1" ht="12.95" customHeight="1" x14ac:dyDescent="0.25">
      <c r="A186" s="31"/>
      <c r="B186" s="4"/>
      <c r="C186" s="4"/>
      <c r="D186" s="18"/>
      <c r="E186" s="4"/>
      <c r="F186" s="18"/>
    </row>
    <row r="187" spans="1:6" s="1" customFormat="1" ht="12.95" customHeight="1" x14ac:dyDescent="0.25">
      <c r="A187" s="31"/>
      <c r="B187" s="4"/>
      <c r="C187" s="4"/>
      <c r="D187" s="18"/>
      <c r="E187" s="4"/>
      <c r="F187" s="18"/>
    </row>
    <row r="188" spans="1:6" s="1" customFormat="1" ht="12.95" customHeight="1" x14ac:dyDescent="0.25">
      <c r="A188" s="31"/>
      <c r="B188" s="4"/>
      <c r="C188" s="4"/>
      <c r="D188" s="18"/>
      <c r="E188" s="4"/>
      <c r="F188" s="18"/>
    </row>
    <row r="189" spans="1:6" s="1" customFormat="1" ht="12.95" customHeight="1" x14ac:dyDescent="0.25">
      <c r="A189" s="31"/>
      <c r="B189" s="4"/>
      <c r="C189" s="4"/>
      <c r="D189" s="18"/>
      <c r="E189" s="4"/>
      <c r="F189" s="18"/>
    </row>
    <row r="190" spans="1:6" s="1" customFormat="1" ht="12.95" customHeight="1" x14ac:dyDescent="0.25">
      <c r="A190" s="31"/>
      <c r="B190" s="4"/>
      <c r="C190" s="4"/>
      <c r="D190" s="18"/>
      <c r="E190" s="4"/>
      <c r="F190" s="18"/>
    </row>
    <row r="191" spans="1:6" s="1" customFormat="1" ht="12.95" customHeight="1" x14ac:dyDescent="0.25">
      <c r="A191" s="31"/>
      <c r="B191" s="4"/>
      <c r="C191" s="4"/>
      <c r="D191" s="18"/>
      <c r="E191" s="4"/>
      <c r="F191" s="18"/>
    </row>
    <row r="192" spans="1:6" s="1" customFormat="1" ht="12.95" customHeight="1" x14ac:dyDescent="0.25">
      <c r="A192" s="31"/>
      <c r="B192" s="4"/>
      <c r="C192" s="4"/>
      <c r="D192" s="18"/>
      <c r="E192" s="4"/>
      <c r="F192" s="18"/>
    </row>
    <row r="193" spans="1:6" s="1" customFormat="1" ht="12.95" customHeight="1" x14ac:dyDescent="0.25">
      <c r="A193" s="31"/>
      <c r="B193" s="4"/>
      <c r="C193" s="4"/>
      <c r="D193" s="18"/>
      <c r="E193" s="4"/>
      <c r="F193" s="18"/>
    </row>
    <row r="194" spans="1:6" s="1" customFormat="1" ht="12.95" customHeight="1" x14ac:dyDescent="0.25">
      <c r="A194" s="31"/>
      <c r="B194" s="4"/>
      <c r="C194" s="4"/>
      <c r="D194" s="18"/>
      <c r="E194" s="4"/>
      <c r="F194" s="18"/>
    </row>
    <row r="195" spans="1:6" s="1" customFormat="1" ht="12.95" customHeight="1" x14ac:dyDescent="0.25">
      <c r="A195" s="31"/>
      <c r="B195" s="4"/>
      <c r="C195" s="4"/>
      <c r="D195" s="18"/>
      <c r="E195" s="4"/>
      <c r="F195" s="18"/>
    </row>
    <row r="196" spans="1:6" s="1" customFormat="1" ht="12.95" customHeight="1" x14ac:dyDescent="0.25">
      <c r="A196" s="31"/>
      <c r="B196" s="4"/>
      <c r="C196" s="4"/>
      <c r="D196" s="18"/>
      <c r="E196" s="4"/>
      <c r="F196" s="18"/>
    </row>
    <row r="197" spans="1:6" s="1" customFormat="1" ht="12.95" customHeight="1" x14ac:dyDescent="0.25">
      <c r="A197" s="31"/>
      <c r="B197" s="4"/>
      <c r="C197" s="4"/>
      <c r="D197" s="18"/>
      <c r="E197" s="4"/>
      <c r="F197" s="18"/>
    </row>
    <row r="198" spans="1:6" s="1" customFormat="1" ht="12.95" customHeight="1" x14ac:dyDescent="0.25">
      <c r="A198" s="31"/>
      <c r="B198" s="4"/>
      <c r="C198" s="4"/>
      <c r="D198" s="18"/>
      <c r="E198" s="4"/>
      <c r="F198" s="18"/>
    </row>
    <row r="199" spans="1:6" s="1" customFormat="1" ht="12.95" customHeight="1" x14ac:dyDescent="0.25">
      <c r="A199" s="31"/>
      <c r="B199" s="4"/>
      <c r="C199" s="4"/>
      <c r="D199" s="18"/>
      <c r="E199" s="4"/>
      <c r="F199" s="18"/>
    </row>
  </sheetData>
  <mergeCells count="4">
    <mergeCell ref="B7:C7"/>
    <mergeCell ref="B8:C8"/>
    <mergeCell ref="B9:C9"/>
    <mergeCell ref="B18:C18"/>
  </mergeCells>
  <pageMargins left="0.25" right="0.25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opLeftCell="A13" workbookViewId="0">
      <selection activeCell="J19" sqref="J19"/>
    </sheetView>
  </sheetViews>
  <sheetFormatPr defaultRowHeight="15" x14ac:dyDescent="0.25"/>
  <cols>
    <col min="1" max="1" width="34.5703125" customWidth="1"/>
    <col min="2" max="2" width="26.7109375" customWidth="1"/>
    <col min="4" max="4" width="26.7109375" customWidth="1"/>
  </cols>
  <sheetData>
    <row r="3" spans="1:4" ht="15.75" x14ac:dyDescent="0.25">
      <c r="A3" s="4" t="s">
        <v>147</v>
      </c>
      <c r="B3" s="4"/>
      <c r="D3" s="4"/>
    </row>
    <row r="4" spans="1:4" ht="15.75" x14ac:dyDescent="0.25">
      <c r="A4" s="5" t="s">
        <v>141</v>
      </c>
      <c r="B4" s="6" t="s">
        <v>142</v>
      </c>
      <c r="D4" s="6" t="s">
        <v>142</v>
      </c>
    </row>
    <row r="5" spans="1:4" ht="15.75" x14ac:dyDescent="0.25">
      <c r="A5" s="7" t="s">
        <v>123</v>
      </c>
      <c r="B5" s="8"/>
      <c r="D5" s="8"/>
    </row>
    <row r="6" spans="1:4" ht="15.75" x14ac:dyDescent="0.25">
      <c r="A6" s="9" t="s">
        <v>124</v>
      </c>
      <c r="B6" s="6"/>
      <c r="D6" s="6">
        <v>310.04000000000002</v>
      </c>
    </row>
    <row r="7" spans="1:4" ht="47.25" x14ac:dyDescent="0.25">
      <c r="A7" s="10" t="s">
        <v>125</v>
      </c>
      <c r="B7" s="6"/>
      <c r="D7" s="6">
        <v>2617.14</v>
      </c>
    </row>
    <row r="8" spans="1:4" ht="15.75" x14ac:dyDescent="0.25">
      <c r="A8" s="7" t="s">
        <v>126</v>
      </c>
      <c r="B8" s="6"/>
      <c r="D8" s="6"/>
    </row>
    <row r="9" spans="1:4" ht="15.75" x14ac:dyDescent="0.25">
      <c r="A9" s="11" t="s">
        <v>127</v>
      </c>
      <c r="B9" s="6"/>
      <c r="D9" s="6">
        <v>6459.34</v>
      </c>
    </row>
    <row r="10" spans="1:4" ht="31.5" x14ac:dyDescent="0.25">
      <c r="A10" s="10" t="s">
        <v>128</v>
      </c>
      <c r="B10" s="12"/>
      <c r="D10" s="12">
        <v>2093.91</v>
      </c>
    </row>
    <row r="11" spans="1:4" ht="31.5" x14ac:dyDescent="0.25">
      <c r="A11" s="10" t="s">
        <v>129</v>
      </c>
      <c r="B11" s="6"/>
      <c r="D11" s="6">
        <v>5492.52</v>
      </c>
    </row>
    <row r="12" spans="1:4" ht="15.75" x14ac:dyDescent="0.25">
      <c r="A12" s="10" t="s">
        <v>130</v>
      </c>
      <c r="B12" s="6"/>
      <c r="D12" s="6">
        <v>23103.66</v>
      </c>
    </row>
    <row r="13" spans="1:4" ht="31.5" x14ac:dyDescent="0.25">
      <c r="A13" s="13" t="s">
        <v>131</v>
      </c>
      <c r="B13" s="6"/>
      <c r="D13" s="6"/>
    </row>
    <row r="14" spans="1:4" ht="15.75" x14ac:dyDescent="0.25">
      <c r="A14" s="10" t="s">
        <v>132</v>
      </c>
      <c r="B14" s="6"/>
      <c r="D14" s="6">
        <v>382.54</v>
      </c>
    </row>
    <row r="15" spans="1:4" ht="15.75" x14ac:dyDescent="0.25">
      <c r="A15" s="14" t="s">
        <v>133</v>
      </c>
      <c r="B15" s="6"/>
      <c r="D15" s="6"/>
    </row>
    <row r="16" spans="1:4" ht="15.75" x14ac:dyDescent="0.25">
      <c r="A16" s="9" t="s">
        <v>134</v>
      </c>
      <c r="B16" s="6"/>
      <c r="D16" s="6">
        <v>7409.96</v>
      </c>
    </row>
    <row r="17" spans="1:4" ht="15.75" x14ac:dyDescent="0.25">
      <c r="A17" s="13" t="s">
        <v>135</v>
      </c>
      <c r="B17" s="6"/>
      <c r="D17" s="6"/>
    </row>
    <row r="18" spans="1:4" ht="31.5" x14ac:dyDescent="0.25">
      <c r="A18" s="10" t="s">
        <v>136</v>
      </c>
      <c r="B18" s="12"/>
      <c r="D18" s="12">
        <v>1636.71</v>
      </c>
    </row>
    <row r="19" spans="1:4" ht="47.25" x14ac:dyDescent="0.25">
      <c r="A19" s="10" t="s">
        <v>137</v>
      </c>
      <c r="B19" s="12"/>
      <c r="D19" s="12">
        <v>8183.54</v>
      </c>
    </row>
    <row r="20" spans="1:4" ht="15.75" x14ac:dyDescent="0.25">
      <c r="A20" s="15" t="s">
        <v>138</v>
      </c>
      <c r="B20" s="12"/>
      <c r="D20" s="12"/>
    </row>
    <row r="21" spans="1:4" ht="31.5" x14ac:dyDescent="0.25">
      <c r="A21" s="9" t="s">
        <v>139</v>
      </c>
      <c r="B21" s="12"/>
      <c r="D21" s="12">
        <v>3443.3</v>
      </c>
    </row>
    <row r="22" spans="1:4" ht="15.75" x14ac:dyDescent="0.25">
      <c r="A22" s="9" t="s">
        <v>140</v>
      </c>
      <c r="B22" s="6">
        <f>SUM(B6:B21)</f>
        <v>0</v>
      </c>
      <c r="D22" s="6">
        <f>SUM(D6:D21)</f>
        <v>61132.66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opLeftCell="A7" workbookViewId="0">
      <selection activeCell="F7" sqref="F1:F1048576"/>
    </sheetView>
  </sheetViews>
  <sheetFormatPr defaultRowHeight="15" x14ac:dyDescent="0.25"/>
  <cols>
    <col min="1" max="1" width="5.5703125" style="45" customWidth="1"/>
    <col min="2" max="2" width="49.28515625" style="51" customWidth="1"/>
    <col min="3" max="3" width="14.42578125" style="45" customWidth="1"/>
    <col min="4" max="4" width="10.28515625" style="45" customWidth="1"/>
    <col min="5" max="5" width="16.5703125" style="45" customWidth="1"/>
    <col min="6" max="6" width="0" hidden="1" customWidth="1"/>
  </cols>
  <sheetData>
    <row r="2" spans="1:6" x14ac:dyDescent="0.25">
      <c r="B2" s="47" t="s">
        <v>148</v>
      </c>
    </row>
    <row r="3" spans="1:6" ht="28.5" x14ac:dyDescent="0.25">
      <c r="A3" s="16" t="s">
        <v>149</v>
      </c>
      <c r="B3" s="48" t="s">
        <v>150</v>
      </c>
      <c r="C3" s="16" t="s">
        <v>151</v>
      </c>
      <c r="D3" s="16" t="s">
        <v>152</v>
      </c>
      <c r="E3" s="16" t="s">
        <v>153</v>
      </c>
    </row>
    <row r="4" spans="1:6" ht="35.1" customHeight="1" x14ac:dyDescent="0.25">
      <c r="A4" s="37">
        <v>1</v>
      </c>
      <c r="B4" s="49" t="s">
        <v>176</v>
      </c>
      <c r="C4" s="37" t="s">
        <v>175</v>
      </c>
      <c r="D4" s="38">
        <v>43859</v>
      </c>
      <c r="E4" s="37">
        <v>863.69</v>
      </c>
    </row>
    <row r="5" spans="1:6" ht="35.1" customHeight="1" x14ac:dyDescent="0.25">
      <c r="A5" s="37">
        <v>2</v>
      </c>
      <c r="B5" s="49" t="s">
        <v>177</v>
      </c>
      <c r="C5" s="37" t="s">
        <v>175</v>
      </c>
      <c r="D5" s="38">
        <v>43889</v>
      </c>
      <c r="E5" s="37">
        <v>3263.69</v>
      </c>
    </row>
    <row r="6" spans="1:6" ht="35.1" customHeight="1" x14ac:dyDescent="0.25">
      <c r="A6" s="37">
        <v>3</v>
      </c>
      <c r="B6" s="49" t="s">
        <v>178</v>
      </c>
      <c r="C6" s="37" t="s">
        <v>175</v>
      </c>
      <c r="D6" s="38">
        <v>43867</v>
      </c>
      <c r="E6" s="37">
        <v>2246.66</v>
      </c>
    </row>
    <row r="7" spans="1:6" ht="35.1" customHeight="1" x14ac:dyDescent="0.25">
      <c r="A7" s="46">
        <v>4</v>
      </c>
      <c r="B7" s="50" t="s">
        <v>174</v>
      </c>
      <c r="C7" s="46" t="s">
        <v>175</v>
      </c>
      <c r="D7" s="54">
        <v>43991</v>
      </c>
      <c r="E7" s="46">
        <v>3527.81</v>
      </c>
    </row>
    <row r="8" spans="1:6" ht="44.25" customHeight="1" x14ac:dyDescent="0.25">
      <c r="A8" s="46">
        <v>5</v>
      </c>
      <c r="B8" s="36" t="s">
        <v>154</v>
      </c>
      <c r="C8" s="40" t="s">
        <v>155</v>
      </c>
      <c r="D8" s="40" t="s">
        <v>156</v>
      </c>
      <c r="E8" s="46">
        <v>1339.42</v>
      </c>
    </row>
    <row r="9" spans="1:6" ht="42.75" customHeight="1" x14ac:dyDescent="0.25">
      <c r="A9" s="41">
        <v>6</v>
      </c>
      <c r="B9" s="36" t="s">
        <v>157</v>
      </c>
      <c r="C9" s="41" t="s">
        <v>158</v>
      </c>
      <c r="D9" s="41" t="s">
        <v>159</v>
      </c>
      <c r="E9" s="46">
        <v>1339.42</v>
      </c>
    </row>
    <row r="10" spans="1:6" ht="35.1" customHeight="1" x14ac:dyDescent="0.25">
      <c r="A10" s="41">
        <v>7</v>
      </c>
      <c r="B10" s="36" t="s">
        <v>160</v>
      </c>
      <c r="C10" s="41" t="s">
        <v>161</v>
      </c>
      <c r="D10" s="41" t="s">
        <v>162</v>
      </c>
      <c r="E10" s="56">
        <v>5951.58</v>
      </c>
    </row>
    <row r="11" spans="1:6" ht="35.1" customHeight="1" x14ac:dyDescent="0.25">
      <c r="A11" s="46">
        <v>8</v>
      </c>
      <c r="B11" s="50" t="s">
        <v>179</v>
      </c>
      <c r="C11" s="52" t="s">
        <v>180</v>
      </c>
      <c r="D11" s="55">
        <v>44135</v>
      </c>
      <c r="E11" s="57">
        <v>3059.5</v>
      </c>
    </row>
    <row r="12" spans="1:6" ht="35.1" customHeight="1" x14ac:dyDescent="0.25">
      <c r="A12" s="41">
        <v>9</v>
      </c>
      <c r="B12" s="36" t="s">
        <v>163</v>
      </c>
      <c r="C12" s="41" t="s">
        <v>164</v>
      </c>
      <c r="D12" s="41" t="s">
        <v>165</v>
      </c>
      <c r="E12" s="58">
        <v>3507</v>
      </c>
    </row>
    <row r="13" spans="1:6" ht="35.1" customHeight="1" x14ac:dyDescent="0.25">
      <c r="A13" s="42">
        <v>10</v>
      </c>
      <c r="B13" s="43" t="s">
        <v>166</v>
      </c>
      <c r="C13" s="42" t="s">
        <v>167</v>
      </c>
      <c r="D13" s="42" t="s">
        <v>168</v>
      </c>
      <c r="E13" s="56">
        <v>2563.69</v>
      </c>
    </row>
    <row r="14" spans="1:6" ht="35.1" customHeight="1" x14ac:dyDescent="0.25">
      <c r="A14" s="42">
        <v>11</v>
      </c>
      <c r="B14" s="36" t="s">
        <v>181</v>
      </c>
      <c r="C14" s="46" t="s">
        <v>167</v>
      </c>
      <c r="D14" s="54">
        <v>44165</v>
      </c>
      <c r="E14" s="46">
        <v>4266.1499999999996</v>
      </c>
    </row>
    <row r="15" spans="1:6" ht="35.1" customHeight="1" x14ac:dyDescent="0.25">
      <c r="A15" s="46">
        <v>12</v>
      </c>
      <c r="B15" s="36" t="s">
        <v>182</v>
      </c>
      <c r="C15" s="46" t="s">
        <v>170</v>
      </c>
      <c r="D15" s="54">
        <v>44165</v>
      </c>
      <c r="E15" s="46">
        <v>846.3</v>
      </c>
      <c r="F15" s="39">
        <v>9850</v>
      </c>
    </row>
    <row r="16" spans="1:6" ht="35.1" customHeight="1" x14ac:dyDescent="0.25">
      <c r="A16" s="44">
        <v>13</v>
      </c>
      <c r="B16" s="43" t="s">
        <v>169</v>
      </c>
      <c r="C16" s="42" t="s">
        <v>170</v>
      </c>
      <c r="D16" s="42" t="s">
        <v>171</v>
      </c>
      <c r="E16" s="56">
        <v>45386.25</v>
      </c>
    </row>
    <row r="17" spans="1:5" ht="35.1" customHeight="1" x14ac:dyDescent="0.3">
      <c r="A17" s="41"/>
      <c r="B17" s="17" t="s">
        <v>172</v>
      </c>
      <c r="C17" s="53"/>
      <c r="D17" s="41"/>
      <c r="E17" s="59">
        <f>SUM(E4:E16)</f>
        <v>78161.16</v>
      </c>
    </row>
  </sheetData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ремонт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2021-03-19T05:59:00Z</dcterms:modified>
</cp:coreProperties>
</file>